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data\20 ВНУТРЕННИЕ ДОКУМЕНТЫ ПОДРАЗДЕЛЕНИЙ КОЛЛЕДЖА\Госзаказ\БЮДЖЕТ 2025\Планирование 2026\2025-11-26 Запрос ОС КНВШ\ОТВЕТ в КНВШ\ОС 2027 - КП 100-р ЦМЭЦ\"/>
    </mc:Choice>
  </mc:AlternateContent>
  <bookViews>
    <workbookView xWindow="0" yWindow="0" windowWidth="28800" windowHeight="12300" activeTab="1"/>
  </bookViews>
  <sheets>
    <sheet name="ф2027" sheetId="1" r:id="rId1"/>
    <sheet name="НМЦК 27" sheetId="2" r:id="rId2"/>
  </sheets>
  <externalReferences>
    <externalReference r:id="rId3"/>
  </externalReferences>
  <definedNames>
    <definedName name="_xlnm._FilterDatabase" localSheetId="1" hidden="1">'НМЦК 27'!$A$2:$AD$23</definedName>
    <definedName name="_xlnm._FilterDatabase" localSheetId="0" hidden="1">ф2027!$A$4:$N$114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4" i="2"/>
  <c r="H5" i="2"/>
  <c r="I5" i="2"/>
  <c r="J5" i="2"/>
  <c r="H6" i="2"/>
  <c r="J6" i="2" s="1"/>
  <c r="I6" i="2"/>
  <c r="H7" i="2"/>
  <c r="I7" i="2"/>
  <c r="J7" i="2" s="1"/>
  <c r="H8" i="2"/>
  <c r="I8" i="2"/>
  <c r="J8" i="2"/>
  <c r="H9" i="2"/>
  <c r="I9" i="2"/>
  <c r="J9" i="2"/>
  <c r="H10" i="2"/>
  <c r="J10" i="2" s="1"/>
  <c r="I10" i="2"/>
  <c r="H11" i="2"/>
  <c r="I11" i="2"/>
  <c r="J11" i="2" s="1"/>
  <c r="H12" i="2"/>
  <c r="I12" i="2"/>
  <c r="J12" i="2"/>
  <c r="H13" i="2"/>
  <c r="I13" i="2"/>
  <c r="J13" i="2"/>
  <c r="H14" i="2"/>
  <c r="J14" i="2" s="1"/>
  <c r="I14" i="2"/>
  <c r="H15" i="2"/>
  <c r="I15" i="2"/>
  <c r="J15" i="2" s="1"/>
  <c r="H16" i="2"/>
  <c r="I16" i="2"/>
  <c r="J16" i="2"/>
  <c r="H17" i="2"/>
  <c r="I17" i="2"/>
  <c r="J17" i="2"/>
  <c r="H18" i="2"/>
  <c r="J18" i="2" s="1"/>
  <c r="I18" i="2"/>
  <c r="H19" i="2"/>
  <c r="I19" i="2"/>
  <c r="J19" i="2" s="1"/>
  <c r="H20" i="2"/>
  <c r="I20" i="2"/>
  <c r="J20" i="2"/>
  <c r="H21" i="2"/>
  <c r="I21" i="2"/>
  <c r="J21" i="2"/>
  <c r="J4" i="2"/>
  <c r="I4" i="2"/>
  <c r="H4" i="2"/>
  <c r="K22" i="2"/>
  <c r="J22" i="2"/>
  <c r="I22" i="2"/>
  <c r="H22" i="2"/>
  <c r="G22" i="2"/>
  <c r="F22" i="2"/>
  <c r="E22" i="2"/>
  <c r="D22" i="2"/>
  <c r="C22" i="2"/>
  <c r="B22" i="2"/>
  <c r="A22" i="2" s="1"/>
  <c r="G6" i="1"/>
  <c r="H6" i="1" s="1"/>
  <c r="G7" i="1"/>
  <c r="H7" i="1"/>
  <c r="G8" i="1"/>
  <c r="H8" i="1" s="1"/>
  <c r="G9" i="1"/>
  <c r="H9" i="1"/>
  <c r="G10" i="1"/>
  <c r="H10" i="1" s="1"/>
  <c r="G11" i="1"/>
  <c r="H11" i="1"/>
  <c r="G12" i="1"/>
  <c r="H12" i="1" s="1"/>
  <c r="G13" i="1"/>
  <c r="H13" i="1"/>
  <c r="G14" i="1"/>
  <c r="H14" i="1" s="1"/>
  <c r="G15" i="1"/>
  <c r="H15" i="1"/>
  <c r="G16" i="1"/>
  <c r="H16" i="1" s="1"/>
  <c r="G17" i="1"/>
  <c r="H17" i="1"/>
  <c r="G18" i="1"/>
  <c r="H18" i="1" s="1"/>
  <c r="G19" i="1"/>
  <c r="H19" i="1"/>
  <c r="G20" i="1"/>
  <c r="H20" i="1" s="1"/>
  <c r="G21" i="1"/>
  <c r="H21" i="1"/>
  <c r="G22" i="1"/>
  <c r="H22" i="1" s="1"/>
  <c r="G23" i="1"/>
  <c r="H23" i="1"/>
  <c r="G24" i="1"/>
  <c r="H24" i="1" s="1"/>
  <c r="G25" i="1"/>
  <c r="H25" i="1"/>
  <c r="G26" i="1"/>
  <c r="H26" i="1" s="1"/>
  <c r="G27" i="1"/>
  <c r="H27" i="1"/>
  <c r="G28" i="1"/>
  <c r="H28" i="1" s="1"/>
  <c r="G29" i="1"/>
  <c r="H29" i="1"/>
  <c r="G30" i="1"/>
  <c r="H30" i="1" s="1"/>
  <c r="G31" i="1"/>
  <c r="H31" i="1"/>
  <c r="G32" i="1"/>
  <c r="H32" i="1" s="1"/>
  <c r="G33" i="1"/>
  <c r="H33" i="1"/>
  <c r="G34" i="1"/>
  <c r="H34" i="1" s="1"/>
  <c r="G35" i="1"/>
  <c r="H35" i="1"/>
  <c r="G36" i="1"/>
  <c r="H36" i="1" s="1"/>
  <c r="G37" i="1"/>
  <c r="H37" i="1"/>
  <c r="G38" i="1"/>
  <c r="H38" i="1" s="1"/>
  <c r="G39" i="1"/>
  <c r="H39" i="1"/>
  <c r="G40" i="1"/>
  <c r="H40" i="1" s="1"/>
  <c r="G41" i="1"/>
  <c r="H41" i="1"/>
  <c r="G42" i="1"/>
  <c r="H42" i="1" s="1"/>
  <c r="G43" i="1"/>
  <c r="H43" i="1"/>
  <c r="G44" i="1"/>
  <c r="H44" i="1" s="1"/>
  <c r="G45" i="1"/>
  <c r="H45" i="1"/>
  <c r="G46" i="1"/>
  <c r="H46" i="1" s="1"/>
  <c r="G47" i="1"/>
  <c r="H47" i="1"/>
  <c r="G48" i="1"/>
  <c r="H48" i="1" s="1"/>
  <c r="G49" i="1"/>
  <c r="H49" i="1"/>
  <c r="G50" i="1"/>
  <c r="H50" i="1" s="1"/>
  <c r="G51" i="1"/>
  <c r="H51" i="1"/>
  <c r="G52" i="1"/>
  <c r="H52" i="1" s="1"/>
  <c r="G53" i="1"/>
  <c r="H53" i="1"/>
  <c r="G54" i="1"/>
  <c r="H54" i="1" s="1"/>
  <c r="G55" i="1"/>
  <c r="H55" i="1"/>
  <c r="G56" i="1"/>
  <c r="H56" i="1" s="1"/>
  <c r="G57" i="1"/>
  <c r="H57" i="1"/>
  <c r="G58" i="1"/>
  <c r="H58" i="1" s="1"/>
  <c r="G59" i="1"/>
  <c r="H59" i="1"/>
  <c r="G60" i="1"/>
  <c r="H60" i="1" s="1"/>
  <c r="G61" i="1"/>
  <c r="H61" i="1"/>
  <c r="G62" i="1"/>
  <c r="H62" i="1" s="1"/>
  <c r="G63" i="1"/>
  <c r="H63" i="1"/>
  <c r="G64" i="1"/>
  <c r="H64" i="1" s="1"/>
  <c r="G65" i="1"/>
  <c r="H65" i="1"/>
  <c r="G66" i="1"/>
  <c r="H66" i="1" s="1"/>
  <c r="G67" i="1"/>
  <c r="H67" i="1"/>
  <c r="G68" i="1"/>
  <c r="H68" i="1" s="1"/>
  <c r="G69" i="1"/>
  <c r="H69" i="1"/>
  <c r="G70" i="1"/>
  <c r="H70" i="1" s="1"/>
  <c r="G71" i="1"/>
  <c r="H71" i="1"/>
  <c r="G72" i="1"/>
  <c r="H72" i="1" s="1"/>
  <c r="G73" i="1"/>
  <c r="H73" i="1"/>
  <c r="G74" i="1"/>
  <c r="H74" i="1" s="1"/>
  <c r="G75" i="1"/>
  <c r="H75" i="1"/>
  <c r="G76" i="1"/>
  <c r="H76" i="1" s="1"/>
  <c r="G77" i="1"/>
  <c r="H77" i="1"/>
  <c r="G78" i="1"/>
  <c r="H78" i="1" s="1"/>
  <c r="G79" i="1"/>
  <c r="H79" i="1"/>
  <c r="G80" i="1"/>
  <c r="H80" i="1" s="1"/>
  <c r="G81" i="1"/>
  <c r="H81" i="1"/>
  <c r="G82" i="1"/>
  <c r="H82" i="1" s="1"/>
  <c r="G83" i="1"/>
  <c r="H83" i="1"/>
  <c r="G84" i="1"/>
  <c r="H84" i="1" s="1"/>
  <c r="G85" i="1"/>
  <c r="H85" i="1"/>
  <c r="G86" i="1"/>
  <c r="H86" i="1" s="1"/>
  <c r="G87" i="1"/>
  <c r="H87" i="1"/>
  <c r="G88" i="1"/>
  <c r="H88" i="1" s="1"/>
  <c r="G89" i="1"/>
  <c r="H89" i="1"/>
  <c r="G90" i="1"/>
  <c r="H90" i="1" s="1"/>
  <c r="G91" i="1"/>
  <c r="H91" i="1"/>
  <c r="G92" i="1"/>
  <c r="H92" i="1" s="1"/>
  <c r="G93" i="1"/>
  <c r="H93" i="1"/>
  <c r="G94" i="1"/>
  <c r="H94" i="1" s="1"/>
  <c r="G95" i="1"/>
  <c r="H95" i="1"/>
  <c r="G96" i="1"/>
  <c r="H96" i="1" s="1"/>
  <c r="G97" i="1"/>
  <c r="H97" i="1"/>
  <c r="G98" i="1"/>
  <c r="H98" i="1" s="1"/>
  <c r="G99" i="1"/>
  <c r="H99" i="1"/>
  <c r="G100" i="1"/>
  <c r="H100" i="1" s="1"/>
  <c r="G101" i="1"/>
  <c r="H101" i="1"/>
  <c r="G102" i="1"/>
  <c r="H102" i="1" s="1"/>
  <c r="G103" i="1"/>
  <c r="H103" i="1"/>
  <c r="G104" i="1"/>
  <c r="H104" i="1" s="1"/>
  <c r="G105" i="1"/>
  <c r="H105" i="1"/>
  <c r="G106" i="1"/>
  <c r="H106" i="1" s="1"/>
  <c r="G107" i="1"/>
  <c r="H107" i="1"/>
  <c r="G108" i="1"/>
  <c r="H108" i="1" s="1"/>
  <c r="G109" i="1"/>
  <c r="H109" i="1"/>
  <c r="G110" i="1"/>
  <c r="H110" i="1" s="1"/>
  <c r="G111" i="1"/>
  <c r="H111" i="1"/>
  <c r="G112" i="1"/>
  <c r="H112" i="1" s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H5" i="1"/>
  <c r="G5" i="1"/>
  <c r="E5" i="1"/>
  <c r="N113" i="1"/>
  <c r="M113" i="1"/>
  <c r="K113" i="1"/>
  <c r="J113" i="1"/>
  <c r="I113" i="1"/>
  <c r="H113" i="1"/>
  <c r="G113" i="1"/>
  <c r="F113" i="1"/>
  <c r="E113" i="1"/>
  <c r="D113" i="1"/>
  <c r="C113" i="1"/>
  <c r="B113" i="1"/>
  <c r="N112" i="1"/>
  <c r="M112" i="1"/>
  <c r="K112" i="1"/>
  <c r="J112" i="1"/>
  <c r="I112" i="1"/>
  <c r="F112" i="1"/>
  <c r="D112" i="1"/>
  <c r="C112" i="1"/>
  <c r="B112" i="1"/>
  <c r="N111" i="1"/>
  <c r="M111" i="1"/>
  <c r="K111" i="1"/>
  <c r="J111" i="1"/>
  <c r="I111" i="1"/>
  <c r="F111" i="1"/>
  <c r="D111" i="1"/>
  <c r="C111" i="1"/>
  <c r="B111" i="1"/>
  <c r="N110" i="1"/>
  <c r="M110" i="1"/>
  <c r="K110" i="1"/>
  <c r="J110" i="1"/>
  <c r="I110" i="1"/>
  <c r="F110" i="1"/>
  <c r="D110" i="1"/>
  <c r="C110" i="1"/>
  <c r="B110" i="1"/>
  <c r="N109" i="1"/>
  <c r="M109" i="1"/>
  <c r="K109" i="1"/>
  <c r="J109" i="1"/>
  <c r="I109" i="1"/>
  <c r="F109" i="1"/>
  <c r="D109" i="1"/>
  <c r="C109" i="1"/>
  <c r="B109" i="1"/>
  <c r="N108" i="1"/>
  <c r="M108" i="1"/>
  <c r="K108" i="1"/>
  <c r="J108" i="1"/>
  <c r="I108" i="1"/>
  <c r="F108" i="1"/>
  <c r="D108" i="1"/>
  <c r="C108" i="1"/>
  <c r="B108" i="1"/>
  <c r="N107" i="1"/>
  <c r="M107" i="1"/>
  <c r="K107" i="1"/>
  <c r="J107" i="1"/>
  <c r="I107" i="1"/>
  <c r="F107" i="1"/>
  <c r="D107" i="1"/>
  <c r="C107" i="1"/>
  <c r="B107" i="1"/>
  <c r="N106" i="1"/>
  <c r="M106" i="1"/>
  <c r="K106" i="1"/>
  <c r="J106" i="1"/>
  <c r="I106" i="1"/>
  <c r="F106" i="1"/>
  <c r="D106" i="1"/>
  <c r="C106" i="1"/>
  <c r="B106" i="1"/>
  <c r="N105" i="1"/>
  <c r="M105" i="1"/>
  <c r="K105" i="1"/>
  <c r="J105" i="1"/>
  <c r="I105" i="1"/>
  <c r="F105" i="1"/>
  <c r="D105" i="1"/>
  <c r="C105" i="1"/>
  <c r="B105" i="1"/>
  <c r="N104" i="1"/>
  <c r="M104" i="1"/>
  <c r="K104" i="1"/>
  <c r="J104" i="1"/>
  <c r="I104" i="1"/>
  <c r="F104" i="1"/>
  <c r="D104" i="1"/>
  <c r="C104" i="1"/>
  <c r="B104" i="1"/>
  <c r="N103" i="1"/>
  <c r="M103" i="1"/>
  <c r="K103" i="1"/>
  <c r="J103" i="1"/>
  <c r="I103" i="1"/>
  <c r="F103" i="1"/>
  <c r="D103" i="1"/>
  <c r="C103" i="1"/>
  <c r="B103" i="1"/>
  <c r="N102" i="1"/>
  <c r="M102" i="1"/>
  <c r="K102" i="1"/>
  <c r="J102" i="1"/>
  <c r="I102" i="1"/>
  <c r="F102" i="1"/>
  <c r="D102" i="1"/>
  <c r="C102" i="1"/>
  <c r="B102" i="1"/>
  <c r="N101" i="1"/>
  <c r="M101" i="1"/>
  <c r="K101" i="1"/>
  <c r="J101" i="1"/>
  <c r="I101" i="1"/>
  <c r="F101" i="1"/>
  <c r="D101" i="1"/>
  <c r="C101" i="1"/>
  <c r="B101" i="1"/>
  <c r="N100" i="1"/>
  <c r="M100" i="1"/>
  <c r="K100" i="1"/>
  <c r="J100" i="1"/>
  <c r="I100" i="1"/>
  <c r="F100" i="1"/>
  <c r="D100" i="1"/>
  <c r="C100" i="1"/>
  <c r="B100" i="1"/>
  <c r="N99" i="1"/>
  <c r="M99" i="1"/>
  <c r="K99" i="1"/>
  <c r="J99" i="1"/>
  <c r="I99" i="1"/>
  <c r="F99" i="1"/>
  <c r="D99" i="1"/>
  <c r="C99" i="1"/>
  <c r="B99" i="1"/>
  <c r="N98" i="1"/>
  <c r="M98" i="1"/>
  <c r="K98" i="1"/>
  <c r="J98" i="1"/>
  <c r="I98" i="1"/>
  <c r="F98" i="1"/>
  <c r="D98" i="1"/>
  <c r="C98" i="1"/>
  <c r="B98" i="1"/>
  <c r="N97" i="1"/>
  <c r="M97" i="1"/>
  <c r="K97" i="1"/>
  <c r="J97" i="1"/>
  <c r="I97" i="1"/>
  <c r="F97" i="1"/>
  <c r="D97" i="1"/>
  <c r="C97" i="1"/>
  <c r="B97" i="1"/>
  <c r="N96" i="1"/>
  <c r="M96" i="1"/>
  <c r="K96" i="1"/>
  <c r="J96" i="1"/>
  <c r="I96" i="1"/>
  <c r="F96" i="1"/>
  <c r="D96" i="1"/>
  <c r="C96" i="1"/>
  <c r="B96" i="1"/>
  <c r="N95" i="1"/>
  <c r="M95" i="1"/>
  <c r="K95" i="1"/>
  <c r="J95" i="1"/>
  <c r="I95" i="1"/>
  <c r="F95" i="1"/>
  <c r="D95" i="1"/>
  <c r="C95" i="1"/>
  <c r="B95" i="1"/>
  <c r="N94" i="1"/>
  <c r="M94" i="1"/>
  <c r="K94" i="1"/>
  <c r="J94" i="1"/>
  <c r="I94" i="1"/>
  <c r="F94" i="1"/>
  <c r="D94" i="1"/>
  <c r="C94" i="1"/>
  <c r="B94" i="1"/>
  <c r="N93" i="1"/>
  <c r="M93" i="1"/>
  <c r="K93" i="1"/>
  <c r="J93" i="1"/>
  <c r="I93" i="1"/>
  <c r="F93" i="1"/>
  <c r="D93" i="1"/>
  <c r="C93" i="1"/>
  <c r="B93" i="1"/>
  <c r="N92" i="1"/>
  <c r="M92" i="1"/>
  <c r="K92" i="1"/>
  <c r="J92" i="1"/>
  <c r="I92" i="1"/>
  <c r="F92" i="1"/>
  <c r="D92" i="1"/>
  <c r="C92" i="1"/>
  <c r="B92" i="1"/>
  <c r="N91" i="1"/>
  <c r="M91" i="1"/>
  <c r="K91" i="1"/>
  <c r="J91" i="1"/>
  <c r="I91" i="1"/>
  <c r="F91" i="1"/>
  <c r="D91" i="1"/>
  <c r="C91" i="1"/>
  <c r="B91" i="1"/>
  <c r="N90" i="1"/>
  <c r="M90" i="1"/>
  <c r="K90" i="1"/>
  <c r="J90" i="1"/>
  <c r="I90" i="1"/>
  <c r="F90" i="1"/>
  <c r="D90" i="1"/>
  <c r="C90" i="1"/>
  <c r="B90" i="1"/>
  <c r="N89" i="1"/>
  <c r="M89" i="1"/>
  <c r="K89" i="1"/>
  <c r="J89" i="1"/>
  <c r="I89" i="1"/>
  <c r="F89" i="1"/>
  <c r="D89" i="1"/>
  <c r="C89" i="1"/>
  <c r="B89" i="1"/>
  <c r="N88" i="1"/>
  <c r="M88" i="1"/>
  <c r="K88" i="1"/>
  <c r="J88" i="1"/>
  <c r="I88" i="1"/>
  <c r="F88" i="1"/>
  <c r="D88" i="1"/>
  <c r="C88" i="1"/>
  <c r="B88" i="1"/>
  <c r="N87" i="1"/>
  <c r="M87" i="1"/>
  <c r="K87" i="1"/>
  <c r="J87" i="1"/>
  <c r="I87" i="1"/>
  <c r="F87" i="1"/>
  <c r="D87" i="1"/>
  <c r="C87" i="1"/>
  <c r="B87" i="1"/>
  <c r="N86" i="1"/>
  <c r="M86" i="1"/>
  <c r="K86" i="1"/>
  <c r="J86" i="1"/>
  <c r="I86" i="1"/>
  <c r="F86" i="1"/>
  <c r="D86" i="1"/>
  <c r="C86" i="1"/>
  <c r="B86" i="1"/>
  <c r="N85" i="1"/>
  <c r="M85" i="1"/>
  <c r="K85" i="1"/>
  <c r="J85" i="1"/>
  <c r="I85" i="1"/>
  <c r="F85" i="1"/>
  <c r="D85" i="1"/>
  <c r="C85" i="1"/>
  <c r="B85" i="1"/>
  <c r="N84" i="1"/>
  <c r="M84" i="1"/>
  <c r="K84" i="1"/>
  <c r="J84" i="1"/>
  <c r="I84" i="1"/>
  <c r="F84" i="1"/>
  <c r="D84" i="1"/>
  <c r="C84" i="1"/>
  <c r="B84" i="1"/>
  <c r="N83" i="1"/>
  <c r="M83" i="1"/>
  <c r="K83" i="1"/>
  <c r="J83" i="1"/>
  <c r="I83" i="1"/>
  <c r="F83" i="1"/>
  <c r="D83" i="1"/>
  <c r="C83" i="1"/>
  <c r="B83" i="1"/>
  <c r="N82" i="1"/>
  <c r="M82" i="1"/>
  <c r="K82" i="1"/>
  <c r="J82" i="1"/>
  <c r="I82" i="1"/>
  <c r="F82" i="1"/>
  <c r="D82" i="1"/>
  <c r="C82" i="1"/>
  <c r="B82" i="1"/>
  <c r="N81" i="1"/>
  <c r="M81" i="1"/>
  <c r="K81" i="1"/>
  <c r="J81" i="1"/>
  <c r="I81" i="1"/>
  <c r="F81" i="1"/>
  <c r="D81" i="1"/>
  <c r="C81" i="1"/>
  <c r="B81" i="1"/>
  <c r="N80" i="1"/>
  <c r="M80" i="1"/>
  <c r="K80" i="1"/>
  <c r="J80" i="1"/>
  <c r="I80" i="1"/>
  <c r="F80" i="1"/>
  <c r="D80" i="1"/>
  <c r="C80" i="1"/>
  <c r="B80" i="1"/>
  <c r="N79" i="1"/>
  <c r="M79" i="1"/>
  <c r="K79" i="1"/>
  <c r="J79" i="1"/>
  <c r="I79" i="1"/>
  <c r="F79" i="1"/>
  <c r="D79" i="1"/>
  <c r="C79" i="1"/>
  <c r="B79" i="1"/>
  <c r="N78" i="1"/>
  <c r="M78" i="1"/>
  <c r="K78" i="1"/>
  <c r="J78" i="1"/>
  <c r="I78" i="1"/>
  <c r="F78" i="1"/>
  <c r="D78" i="1"/>
  <c r="C78" i="1"/>
  <c r="B78" i="1"/>
  <c r="N77" i="1"/>
  <c r="M77" i="1"/>
  <c r="K77" i="1"/>
  <c r="J77" i="1"/>
  <c r="I77" i="1"/>
  <c r="F77" i="1"/>
  <c r="D77" i="1"/>
  <c r="C77" i="1"/>
  <c r="B77" i="1"/>
  <c r="N76" i="1"/>
  <c r="M76" i="1"/>
  <c r="K76" i="1"/>
  <c r="J76" i="1"/>
  <c r="I76" i="1"/>
  <c r="F76" i="1"/>
  <c r="D76" i="1"/>
  <c r="C76" i="1"/>
  <c r="B76" i="1"/>
  <c r="N75" i="1"/>
  <c r="M75" i="1"/>
  <c r="K75" i="1"/>
  <c r="J75" i="1"/>
  <c r="I75" i="1"/>
  <c r="F75" i="1"/>
  <c r="D75" i="1"/>
  <c r="C75" i="1"/>
  <c r="B75" i="1"/>
  <c r="N74" i="1"/>
  <c r="M74" i="1"/>
  <c r="K74" i="1"/>
  <c r="J74" i="1"/>
  <c r="I74" i="1"/>
  <c r="F74" i="1"/>
  <c r="D74" i="1"/>
  <c r="C74" i="1"/>
  <c r="B74" i="1"/>
  <c r="N73" i="1"/>
  <c r="M73" i="1"/>
  <c r="K73" i="1"/>
  <c r="J73" i="1"/>
  <c r="I73" i="1"/>
  <c r="F73" i="1"/>
  <c r="D73" i="1"/>
  <c r="C73" i="1"/>
  <c r="B73" i="1"/>
  <c r="N72" i="1"/>
  <c r="M72" i="1"/>
  <c r="K72" i="1"/>
  <c r="J72" i="1"/>
  <c r="I72" i="1"/>
  <c r="F72" i="1"/>
  <c r="D72" i="1"/>
  <c r="C72" i="1"/>
  <c r="B72" i="1"/>
  <c r="N71" i="1"/>
  <c r="M71" i="1"/>
  <c r="K71" i="1"/>
  <c r="J71" i="1"/>
  <c r="I71" i="1"/>
  <c r="F71" i="1"/>
  <c r="D71" i="1"/>
  <c r="C71" i="1"/>
  <c r="B71" i="1"/>
  <c r="N70" i="1"/>
  <c r="M70" i="1"/>
  <c r="K70" i="1"/>
  <c r="J70" i="1"/>
  <c r="I70" i="1"/>
  <c r="F70" i="1"/>
  <c r="D70" i="1"/>
  <c r="C70" i="1"/>
  <c r="B70" i="1"/>
  <c r="N69" i="1"/>
  <c r="M69" i="1"/>
  <c r="K69" i="1"/>
  <c r="J69" i="1"/>
  <c r="I69" i="1"/>
  <c r="F69" i="1"/>
  <c r="D69" i="1"/>
  <c r="C69" i="1"/>
  <c r="B69" i="1"/>
  <c r="N68" i="1"/>
  <c r="M68" i="1"/>
  <c r="K68" i="1"/>
  <c r="J68" i="1"/>
  <c r="I68" i="1"/>
  <c r="F68" i="1"/>
  <c r="D68" i="1"/>
  <c r="C68" i="1"/>
  <c r="B68" i="1"/>
  <c r="N67" i="1"/>
  <c r="M67" i="1"/>
  <c r="K67" i="1"/>
  <c r="J67" i="1"/>
  <c r="I67" i="1"/>
  <c r="F67" i="1"/>
  <c r="D67" i="1"/>
  <c r="C67" i="1"/>
  <c r="B67" i="1"/>
  <c r="N66" i="1"/>
  <c r="M66" i="1"/>
  <c r="K66" i="1"/>
  <c r="J66" i="1"/>
  <c r="I66" i="1"/>
  <c r="F66" i="1"/>
  <c r="D66" i="1"/>
  <c r="C66" i="1"/>
  <c r="B66" i="1"/>
  <c r="N65" i="1"/>
  <c r="M65" i="1"/>
  <c r="K65" i="1"/>
  <c r="J65" i="1"/>
  <c r="I65" i="1"/>
  <c r="F65" i="1"/>
  <c r="D65" i="1"/>
  <c r="C65" i="1"/>
  <c r="B65" i="1"/>
  <c r="N64" i="1"/>
  <c r="M64" i="1"/>
  <c r="K64" i="1"/>
  <c r="J64" i="1"/>
  <c r="I64" i="1"/>
  <c r="F64" i="1"/>
  <c r="D64" i="1"/>
  <c r="C64" i="1"/>
  <c r="B64" i="1"/>
  <c r="N63" i="1"/>
  <c r="M63" i="1"/>
  <c r="K63" i="1"/>
  <c r="J63" i="1"/>
  <c r="I63" i="1"/>
  <c r="F63" i="1"/>
  <c r="D63" i="1"/>
  <c r="C63" i="1"/>
  <c r="B63" i="1"/>
  <c r="N62" i="1"/>
  <c r="M62" i="1"/>
  <c r="K62" i="1"/>
  <c r="J62" i="1"/>
  <c r="I62" i="1"/>
  <c r="F62" i="1"/>
  <c r="D62" i="1"/>
  <c r="C62" i="1"/>
  <c r="B62" i="1"/>
  <c r="N61" i="1"/>
  <c r="M61" i="1"/>
  <c r="K61" i="1"/>
  <c r="J61" i="1"/>
  <c r="I61" i="1"/>
  <c r="F61" i="1"/>
  <c r="D61" i="1"/>
  <c r="C61" i="1"/>
  <c r="B61" i="1"/>
  <c r="N60" i="1"/>
  <c r="M60" i="1"/>
  <c r="K60" i="1"/>
  <c r="J60" i="1"/>
  <c r="I60" i="1"/>
  <c r="F60" i="1"/>
  <c r="D60" i="1"/>
  <c r="C60" i="1"/>
  <c r="B60" i="1"/>
  <c r="N59" i="1"/>
  <c r="M59" i="1"/>
  <c r="K59" i="1"/>
  <c r="J59" i="1"/>
  <c r="I59" i="1"/>
  <c r="F59" i="1"/>
  <c r="D59" i="1"/>
  <c r="C59" i="1"/>
  <c r="B59" i="1"/>
  <c r="N58" i="1"/>
  <c r="M58" i="1"/>
  <c r="K58" i="1"/>
  <c r="J58" i="1"/>
  <c r="I58" i="1"/>
  <c r="F58" i="1"/>
  <c r="D58" i="1"/>
  <c r="C58" i="1"/>
  <c r="B58" i="1"/>
  <c r="N57" i="1"/>
  <c r="M57" i="1"/>
  <c r="K57" i="1"/>
  <c r="J57" i="1"/>
  <c r="I57" i="1"/>
  <c r="F57" i="1"/>
  <c r="D57" i="1"/>
  <c r="C57" i="1"/>
  <c r="B57" i="1"/>
  <c r="N56" i="1"/>
  <c r="M56" i="1"/>
  <c r="K56" i="1"/>
  <c r="J56" i="1"/>
  <c r="I56" i="1"/>
  <c r="F56" i="1"/>
  <c r="D56" i="1"/>
  <c r="C56" i="1"/>
  <c r="B56" i="1"/>
  <c r="N55" i="1"/>
  <c r="M55" i="1"/>
  <c r="K55" i="1"/>
  <c r="J55" i="1"/>
  <c r="I55" i="1"/>
  <c r="F55" i="1"/>
  <c r="D55" i="1"/>
  <c r="C55" i="1"/>
  <c r="B55" i="1"/>
  <c r="N54" i="1"/>
  <c r="M54" i="1"/>
  <c r="K54" i="1"/>
  <c r="J54" i="1"/>
  <c r="I54" i="1"/>
  <c r="F54" i="1"/>
  <c r="D54" i="1"/>
  <c r="C54" i="1"/>
  <c r="B54" i="1"/>
  <c r="N53" i="1"/>
  <c r="M53" i="1"/>
  <c r="K53" i="1"/>
  <c r="J53" i="1"/>
  <c r="I53" i="1"/>
  <c r="F53" i="1"/>
  <c r="D53" i="1"/>
  <c r="C53" i="1"/>
  <c r="B53" i="1"/>
  <c r="N52" i="1"/>
  <c r="M52" i="1"/>
  <c r="K52" i="1"/>
  <c r="J52" i="1"/>
  <c r="I52" i="1"/>
  <c r="F52" i="1"/>
  <c r="D52" i="1"/>
  <c r="C52" i="1"/>
  <c r="B52" i="1"/>
  <c r="N51" i="1"/>
  <c r="M51" i="1"/>
  <c r="K51" i="1"/>
  <c r="J51" i="1"/>
  <c r="I51" i="1"/>
  <c r="F51" i="1"/>
  <c r="D51" i="1"/>
  <c r="C51" i="1"/>
  <c r="B51" i="1"/>
  <c r="N50" i="1"/>
  <c r="M50" i="1"/>
  <c r="K50" i="1"/>
  <c r="J50" i="1"/>
  <c r="I50" i="1"/>
  <c r="F50" i="1"/>
  <c r="D50" i="1"/>
  <c r="C50" i="1"/>
  <c r="B50" i="1"/>
  <c r="N49" i="1"/>
  <c r="M49" i="1"/>
  <c r="K49" i="1"/>
  <c r="J49" i="1"/>
  <c r="I49" i="1"/>
  <c r="F49" i="1"/>
  <c r="D49" i="1"/>
  <c r="C49" i="1"/>
  <c r="B49" i="1"/>
  <c r="N48" i="1"/>
  <c r="M48" i="1"/>
  <c r="K48" i="1"/>
  <c r="J48" i="1"/>
  <c r="I48" i="1"/>
  <c r="F48" i="1"/>
  <c r="D48" i="1"/>
  <c r="C48" i="1"/>
  <c r="B48" i="1"/>
  <c r="N47" i="1"/>
  <c r="M47" i="1"/>
  <c r="K47" i="1"/>
  <c r="J47" i="1"/>
  <c r="I47" i="1"/>
  <c r="F47" i="1"/>
  <c r="D47" i="1"/>
  <c r="C47" i="1"/>
  <c r="B47" i="1"/>
  <c r="N46" i="1"/>
  <c r="M46" i="1"/>
  <c r="K46" i="1"/>
  <c r="J46" i="1"/>
  <c r="I46" i="1"/>
  <c r="F46" i="1"/>
  <c r="D46" i="1"/>
  <c r="C46" i="1"/>
  <c r="B46" i="1"/>
  <c r="N45" i="1"/>
  <c r="M45" i="1"/>
  <c r="K45" i="1"/>
  <c r="J45" i="1"/>
  <c r="I45" i="1"/>
  <c r="F45" i="1"/>
  <c r="D45" i="1"/>
  <c r="C45" i="1"/>
  <c r="B45" i="1"/>
  <c r="N44" i="1"/>
  <c r="M44" i="1"/>
  <c r="K44" i="1"/>
  <c r="J44" i="1"/>
  <c r="I44" i="1"/>
  <c r="F44" i="1"/>
  <c r="D44" i="1"/>
  <c r="C44" i="1"/>
  <c r="B44" i="1"/>
  <c r="N43" i="1"/>
  <c r="M43" i="1"/>
  <c r="K43" i="1"/>
  <c r="J43" i="1"/>
  <c r="I43" i="1"/>
  <c r="F43" i="1"/>
  <c r="D43" i="1"/>
  <c r="C43" i="1"/>
  <c r="B43" i="1"/>
  <c r="N42" i="1"/>
  <c r="M42" i="1"/>
  <c r="K42" i="1"/>
  <c r="J42" i="1"/>
  <c r="I42" i="1"/>
  <c r="F42" i="1"/>
  <c r="D42" i="1"/>
  <c r="C42" i="1"/>
  <c r="B42" i="1"/>
  <c r="N41" i="1"/>
  <c r="M41" i="1"/>
  <c r="K41" i="1"/>
  <c r="J41" i="1"/>
  <c r="I41" i="1"/>
  <c r="F41" i="1"/>
  <c r="D41" i="1"/>
  <c r="C41" i="1"/>
  <c r="B41" i="1"/>
  <c r="N40" i="1"/>
  <c r="M40" i="1"/>
  <c r="K40" i="1"/>
  <c r="J40" i="1"/>
  <c r="I40" i="1"/>
  <c r="F40" i="1"/>
  <c r="D40" i="1"/>
  <c r="C40" i="1"/>
  <c r="B40" i="1"/>
  <c r="N39" i="1"/>
  <c r="M39" i="1"/>
  <c r="K39" i="1"/>
  <c r="J39" i="1"/>
  <c r="I39" i="1"/>
  <c r="F39" i="1"/>
  <c r="D39" i="1"/>
  <c r="C39" i="1"/>
  <c r="B39" i="1"/>
  <c r="N38" i="1"/>
  <c r="M38" i="1"/>
  <c r="K38" i="1"/>
  <c r="J38" i="1"/>
  <c r="I38" i="1"/>
  <c r="F38" i="1"/>
  <c r="D38" i="1"/>
  <c r="C38" i="1"/>
  <c r="B38" i="1"/>
  <c r="N37" i="1"/>
  <c r="M37" i="1"/>
  <c r="K37" i="1"/>
  <c r="J37" i="1"/>
  <c r="I37" i="1"/>
  <c r="F37" i="1"/>
  <c r="D37" i="1"/>
  <c r="C37" i="1"/>
  <c r="B37" i="1"/>
  <c r="N36" i="1"/>
  <c r="M36" i="1"/>
  <c r="K36" i="1"/>
  <c r="J36" i="1"/>
  <c r="I36" i="1"/>
  <c r="F36" i="1"/>
  <c r="D36" i="1"/>
  <c r="C36" i="1"/>
  <c r="B36" i="1"/>
  <c r="N35" i="1"/>
  <c r="M35" i="1"/>
  <c r="K35" i="1"/>
  <c r="J35" i="1"/>
  <c r="I35" i="1"/>
  <c r="F35" i="1"/>
  <c r="D35" i="1"/>
  <c r="C35" i="1"/>
  <c r="B35" i="1"/>
  <c r="N34" i="1"/>
  <c r="M34" i="1"/>
  <c r="K34" i="1"/>
  <c r="J34" i="1"/>
  <c r="I34" i="1"/>
  <c r="F34" i="1"/>
  <c r="D34" i="1"/>
  <c r="C34" i="1"/>
  <c r="B34" i="1"/>
  <c r="N33" i="1"/>
  <c r="M33" i="1"/>
  <c r="K33" i="1"/>
  <c r="J33" i="1"/>
  <c r="I33" i="1"/>
  <c r="F33" i="1"/>
  <c r="D33" i="1"/>
  <c r="C33" i="1"/>
  <c r="B33" i="1"/>
  <c r="N32" i="1"/>
  <c r="M32" i="1"/>
  <c r="K32" i="1"/>
  <c r="J32" i="1"/>
  <c r="I32" i="1"/>
  <c r="F32" i="1"/>
  <c r="D32" i="1"/>
  <c r="C32" i="1"/>
  <c r="B32" i="1"/>
  <c r="N31" i="1"/>
  <c r="M31" i="1"/>
  <c r="K31" i="1"/>
  <c r="J31" i="1"/>
  <c r="I31" i="1"/>
  <c r="F31" i="1"/>
  <c r="D31" i="1"/>
  <c r="C31" i="1"/>
  <c r="B31" i="1"/>
  <c r="N30" i="1"/>
  <c r="M30" i="1"/>
  <c r="K30" i="1"/>
  <c r="J30" i="1"/>
  <c r="I30" i="1"/>
  <c r="F30" i="1"/>
  <c r="D30" i="1"/>
  <c r="C30" i="1"/>
  <c r="B30" i="1"/>
  <c r="N29" i="1"/>
  <c r="M29" i="1"/>
  <c r="K29" i="1"/>
  <c r="J29" i="1"/>
  <c r="I29" i="1"/>
  <c r="F29" i="1"/>
  <c r="D29" i="1"/>
  <c r="C29" i="1"/>
  <c r="B29" i="1"/>
  <c r="N28" i="1"/>
  <c r="M28" i="1"/>
  <c r="K28" i="1"/>
  <c r="J28" i="1"/>
  <c r="I28" i="1"/>
  <c r="F28" i="1"/>
  <c r="D28" i="1"/>
  <c r="C28" i="1"/>
  <c r="B28" i="1"/>
  <c r="N27" i="1"/>
  <c r="M27" i="1"/>
  <c r="K27" i="1"/>
  <c r="J27" i="1"/>
  <c r="I27" i="1"/>
  <c r="F27" i="1"/>
  <c r="D27" i="1"/>
  <c r="C27" i="1"/>
  <c r="B27" i="1"/>
  <c r="N26" i="1"/>
  <c r="M26" i="1"/>
  <c r="K26" i="1"/>
  <c r="J26" i="1"/>
  <c r="I26" i="1"/>
  <c r="F26" i="1"/>
  <c r="D26" i="1"/>
  <c r="C26" i="1"/>
  <c r="B26" i="1"/>
  <c r="N25" i="1"/>
  <c r="M25" i="1"/>
  <c r="K25" i="1"/>
  <c r="J25" i="1"/>
  <c r="I25" i="1"/>
  <c r="F25" i="1"/>
  <c r="D25" i="1"/>
  <c r="C25" i="1"/>
  <c r="B25" i="1"/>
  <c r="N24" i="1"/>
  <c r="M24" i="1"/>
  <c r="K24" i="1"/>
  <c r="J24" i="1"/>
  <c r="I24" i="1"/>
  <c r="F24" i="1"/>
  <c r="D24" i="1"/>
  <c r="C24" i="1"/>
  <c r="B24" i="1"/>
  <c r="N23" i="1"/>
  <c r="M23" i="1"/>
  <c r="K23" i="1"/>
  <c r="J23" i="1"/>
  <c r="I23" i="1"/>
  <c r="F23" i="1"/>
  <c r="D23" i="1"/>
  <c r="C23" i="1"/>
  <c r="B23" i="1"/>
  <c r="N22" i="1"/>
  <c r="M22" i="1"/>
  <c r="K22" i="1"/>
  <c r="J22" i="1"/>
  <c r="I22" i="1"/>
  <c r="F22" i="1"/>
  <c r="D22" i="1"/>
  <c r="C22" i="1"/>
  <c r="B22" i="1"/>
  <c r="N21" i="1"/>
  <c r="M21" i="1"/>
  <c r="K21" i="1"/>
  <c r="J21" i="1"/>
  <c r="I21" i="1"/>
  <c r="F21" i="1"/>
  <c r="D21" i="1"/>
  <c r="C21" i="1"/>
  <c r="B21" i="1"/>
  <c r="N20" i="1"/>
  <c r="M20" i="1"/>
  <c r="K20" i="1"/>
  <c r="J20" i="1"/>
  <c r="I20" i="1"/>
  <c r="F20" i="1"/>
  <c r="D20" i="1"/>
  <c r="C20" i="1"/>
  <c r="B20" i="1"/>
  <c r="N19" i="1"/>
  <c r="M19" i="1"/>
  <c r="K19" i="1"/>
  <c r="J19" i="1"/>
  <c r="I19" i="1"/>
  <c r="F19" i="1"/>
  <c r="D19" i="1"/>
  <c r="C19" i="1"/>
  <c r="B19" i="1"/>
  <c r="N18" i="1"/>
  <c r="M18" i="1"/>
  <c r="K18" i="1"/>
  <c r="J18" i="1"/>
  <c r="I18" i="1"/>
  <c r="F18" i="1"/>
  <c r="D18" i="1"/>
  <c r="C18" i="1"/>
  <c r="B18" i="1"/>
  <c r="N17" i="1"/>
  <c r="M17" i="1"/>
  <c r="K17" i="1"/>
  <c r="J17" i="1"/>
  <c r="I17" i="1"/>
  <c r="F17" i="1"/>
  <c r="D17" i="1"/>
  <c r="C17" i="1"/>
  <c r="B17" i="1"/>
  <c r="N16" i="1"/>
  <c r="M16" i="1"/>
  <c r="K16" i="1"/>
  <c r="J16" i="1"/>
  <c r="I16" i="1"/>
  <c r="F16" i="1"/>
  <c r="D16" i="1"/>
  <c r="C16" i="1"/>
  <c r="B16" i="1"/>
  <c r="N15" i="1"/>
  <c r="M15" i="1"/>
  <c r="K15" i="1"/>
  <c r="J15" i="1"/>
  <c r="I15" i="1"/>
  <c r="F15" i="1"/>
  <c r="D15" i="1"/>
  <c r="C15" i="1"/>
  <c r="B15" i="1"/>
  <c r="N14" i="1"/>
  <c r="M14" i="1"/>
  <c r="K14" i="1"/>
  <c r="J14" i="1"/>
  <c r="I14" i="1"/>
  <c r="F14" i="1"/>
  <c r="D14" i="1"/>
  <c r="C14" i="1"/>
  <c r="B14" i="1"/>
  <c r="N13" i="1"/>
  <c r="M13" i="1"/>
  <c r="K13" i="1"/>
  <c r="J13" i="1"/>
  <c r="I13" i="1"/>
  <c r="F13" i="1"/>
  <c r="D13" i="1"/>
  <c r="C13" i="1"/>
  <c r="B13" i="1"/>
  <c r="N12" i="1"/>
  <c r="M12" i="1"/>
  <c r="K12" i="1"/>
  <c r="J12" i="1"/>
  <c r="I12" i="1"/>
  <c r="F12" i="1"/>
  <c r="D12" i="1"/>
  <c r="C12" i="1"/>
  <c r="B12" i="1"/>
  <c r="N11" i="1"/>
  <c r="M11" i="1"/>
  <c r="K11" i="1"/>
  <c r="J11" i="1"/>
  <c r="I11" i="1"/>
  <c r="F11" i="1"/>
  <c r="D11" i="1"/>
  <c r="C11" i="1"/>
  <c r="B11" i="1"/>
  <c r="N10" i="1"/>
  <c r="M10" i="1"/>
  <c r="K10" i="1"/>
  <c r="J10" i="1"/>
  <c r="I10" i="1"/>
  <c r="F10" i="1"/>
  <c r="D10" i="1"/>
  <c r="C10" i="1"/>
  <c r="B10" i="1"/>
  <c r="N9" i="1"/>
  <c r="M9" i="1"/>
  <c r="K9" i="1"/>
  <c r="J9" i="1"/>
  <c r="I9" i="1"/>
  <c r="F9" i="1"/>
  <c r="D9" i="1"/>
  <c r="C9" i="1"/>
  <c r="B9" i="1"/>
  <c r="N8" i="1"/>
  <c r="M8" i="1"/>
  <c r="K8" i="1"/>
  <c r="J8" i="1"/>
  <c r="I8" i="1"/>
  <c r="F8" i="1"/>
  <c r="D8" i="1"/>
  <c r="C8" i="1"/>
  <c r="B8" i="1"/>
  <c r="N7" i="1"/>
  <c r="M7" i="1"/>
  <c r="K7" i="1"/>
  <c r="J7" i="1"/>
  <c r="I7" i="1"/>
  <c r="F7" i="1"/>
  <c r="D7" i="1"/>
  <c r="C7" i="1"/>
  <c r="B7" i="1"/>
  <c r="N6" i="1"/>
  <c r="M6" i="1"/>
  <c r="K6" i="1"/>
  <c r="J6" i="1"/>
  <c r="I6" i="1"/>
  <c r="F6" i="1"/>
  <c r="D6" i="1"/>
  <c r="C6" i="1"/>
  <c r="B6" i="1"/>
  <c r="N5" i="1"/>
  <c r="M5" i="1"/>
  <c r="K5" i="1"/>
  <c r="J5" i="1"/>
  <c r="I5" i="1"/>
  <c r="F5" i="1"/>
  <c r="D5" i="1"/>
  <c r="C5" i="1"/>
  <c r="B5" i="1"/>
  <c r="K23" i="2" l="1"/>
  <c r="H114" i="1"/>
  <c r="E114" i="1"/>
  <c r="G114" i="1"/>
</calcChain>
</file>

<file path=xl/sharedStrings.xml><?xml version="1.0" encoding="utf-8"?>
<sst xmlns="http://schemas.openxmlformats.org/spreadsheetml/2006/main" count="66" uniqueCount="46">
  <si>
    <t>Основные средства 2027 год СПб ГБПОУ "Петровский колледж"</t>
  </si>
  <si>
    <t>№ п/п</t>
  </si>
  <si>
    <t>Наименование основного средства</t>
  </si>
  <si>
    <t>СГЗ</t>
  </si>
  <si>
    <r>
      <t xml:space="preserve">ПД 
</t>
    </r>
    <r>
      <rPr>
        <b/>
        <sz val="10"/>
        <color indexed="8"/>
        <rFont val="Times New Roman"/>
        <family val="1"/>
        <charset val="204"/>
      </rPr>
      <t>(заполняется только для закупок, финансируемых из СГЗ и ПД)</t>
    </r>
  </si>
  <si>
    <t>Общая стоимость (руб.)</t>
  </si>
  <si>
    <t>Направление расходования, 
обоснование необходимости</t>
  </si>
  <si>
    <t>Обоснование цены (НМЦК/ ККН из Реестра)</t>
  </si>
  <si>
    <t>Адрес, помещения</t>
  </si>
  <si>
    <t>Кол-во</t>
  </si>
  <si>
    <t>Цена (руб.)</t>
  </si>
  <si>
    <t>Стоимость (руб.)</t>
  </si>
  <si>
    <t>Закупки</t>
  </si>
  <si>
    <t>ИТОГО 2027 год:</t>
  </si>
  <si>
    <t>№</t>
  </si>
  <si>
    <t>Наименование товара</t>
  </si>
  <si>
    <t>Ед. изм.</t>
  </si>
  <si>
    <t>Цена за единицу - данные общедоступной ценовой информации</t>
  </si>
  <si>
    <t>Однородность совокупности значений выявленных цен, используемых в расчёте НМЦК</t>
  </si>
  <si>
    <t>НМЦК</t>
  </si>
  <si>
    <t>КП № 1</t>
  </si>
  <si>
    <t>КП № 2</t>
  </si>
  <si>
    <t>КП № 3</t>
  </si>
  <si>
    <t>Средняя арифметическая цена за единицу</t>
  </si>
  <si>
    <t>Среднее квадратичное отклонение</t>
  </si>
  <si>
    <t>коэффициент вариации (не более 33%)</t>
  </si>
  <si>
    <t>ИТОГО</t>
  </si>
  <si>
    <t xml:space="preserve">Шуруповерт </t>
  </si>
  <si>
    <t>шт</t>
  </si>
  <si>
    <t>Электролобзик</t>
  </si>
  <si>
    <t>Газонокосилка бензиновая самоходная</t>
  </si>
  <si>
    <t>Строительный пылесос</t>
  </si>
  <si>
    <t>Углошлифовальная машина (болгарка) тип 1</t>
  </si>
  <si>
    <t>Карниз потолочный</t>
  </si>
  <si>
    <t>Пылесос хозяйственный</t>
  </si>
  <si>
    <t>Жалюзи вертикальные тканевые 2300х1700</t>
  </si>
  <si>
    <t>Жалюзи вертикальные тканевые 770х1760</t>
  </si>
  <si>
    <t>Жалюзи вертикальные тканевые 1500х2500</t>
  </si>
  <si>
    <t>Жалюзи вертикальные тканевые 1550х2600</t>
  </si>
  <si>
    <t>Жалюзи вертикальные тканевые 1300х2120</t>
  </si>
  <si>
    <t>Щит баскетбольный навесной</t>
  </si>
  <si>
    <t>Тумба для наклонов (ГТО)</t>
  </si>
  <si>
    <t>Парикмахерское кресло</t>
  </si>
  <si>
    <t>Зеркало двухстороннее</t>
  </si>
  <si>
    <t>Дрель-шуруповерт</t>
  </si>
  <si>
    <t>Инструмент обжимной для конечных гильз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</si>
</sst>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_₽"/>
    <numFmt numFmtId="165" formatCode="#,##0\ _₽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Calibri"/>
      <family val="2"/>
      <charset val="204"/>
    </font>
    <font>
      <b/>
      <i/>
      <sz val="11"/>
      <color rgb="FFFF0000"/>
      <name val="Calibri"/>
      <family val="2"/>
      <charset val="204"/>
    </font>
    <font>
      <b/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1" fontId="4" fillId="0" borderId="6" xfId="0" applyNumberFormat="1" applyFont="1" applyBorder="1" applyAlignment="1" applyProtection="1">
      <alignment horizontal="center" vertical="center" wrapText="1"/>
      <protection hidden="1"/>
    </xf>
    <xf numFmtId="4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0" applyNumberFormat="1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>
      <alignment horizontal="center" vertical="center" wrapText="1"/>
    </xf>
    <xf numFmtId="1" fontId="2" fillId="0" borderId="11" xfId="0" applyNumberFormat="1" applyFont="1" applyBorder="1" applyAlignment="1" applyProtection="1">
      <alignment horizontal="center" vertical="center" wrapText="1"/>
      <protection hidden="1"/>
    </xf>
    <xf numFmtId="1" fontId="4" fillId="0" borderId="12" xfId="0" applyNumberFormat="1" applyFont="1" applyBorder="1" applyAlignment="1" applyProtection="1">
      <alignment horizontal="center" vertical="center" wrapText="1"/>
      <protection hidden="1"/>
    </xf>
    <xf numFmtId="1" fontId="4" fillId="0" borderId="11" xfId="0" applyNumberFormat="1" applyFont="1" applyBorder="1" applyAlignment="1" applyProtection="1">
      <alignment horizontal="center" vertical="center" wrapText="1"/>
      <protection hidden="1"/>
    </xf>
    <xf numFmtId="1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5" xfId="0" applyNumberFormat="1" applyFont="1" applyBorder="1" applyAlignment="1" applyProtection="1">
      <alignment horizontal="center" vertical="center" wrapText="1"/>
      <protection hidden="1"/>
    </xf>
    <xf numFmtId="1" fontId="4" fillId="0" borderId="13" xfId="0" applyNumberFormat="1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>
      <alignment horizontal="left" vertical="center" wrapText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6" fillId="2" borderId="16" xfId="0" applyFont="1" applyFill="1" applyBorder="1" applyAlignment="1" applyProtection="1">
      <alignment horizontal="left" vertical="center" wrapText="1"/>
      <protection locked="0"/>
    </xf>
    <xf numFmtId="1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0" xfId="1" applyNumberFormat="1" applyFont="1" applyFill="1" applyBorder="1" applyAlignment="1">
      <alignment horizontal="center" vertical="center"/>
    </xf>
    <xf numFmtId="4" fontId="6" fillId="0" borderId="16" xfId="0" applyNumberFormat="1" applyFont="1" applyBorder="1" applyAlignment="1" applyProtection="1">
      <alignment horizontal="center" vertical="center" wrapText="1"/>
      <protection hidden="1"/>
    </xf>
    <xf numFmtId="164" fontId="6" fillId="0" borderId="16" xfId="0" applyNumberFormat="1" applyFont="1" applyFill="1" applyBorder="1" applyAlignment="1" applyProtection="1">
      <alignment horizontal="center" vertical="center" wrapText="1"/>
      <protection hidden="1"/>
    </xf>
    <xf numFmtId="164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14" xfId="0" applyFont="1" applyFill="1" applyBorder="1" applyAlignment="1" applyProtection="1">
      <alignment horizontal="left" vertical="center" wrapText="1"/>
      <protection locked="0"/>
    </xf>
    <xf numFmtId="2" fontId="7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4" fontId="2" fillId="3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4" fontId="9" fillId="0" borderId="24" xfId="0" applyNumberFormat="1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9" fillId="0" borderId="25" xfId="0" applyFont="1" applyFill="1" applyBorder="1" applyAlignment="1">
      <alignment horizontal="center" vertical="center" wrapText="1"/>
    </xf>
    <xf numFmtId="4" fontId="9" fillId="0" borderId="25" xfId="0" applyNumberFormat="1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 wrapText="1"/>
    </xf>
    <xf numFmtId="4" fontId="9" fillId="0" borderId="25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 applyProtection="1">
      <alignment horizontal="left" vertical="center" wrapText="1"/>
      <protection locked="0"/>
    </xf>
    <xf numFmtId="0" fontId="13" fillId="0" borderId="10" xfId="0" applyFont="1" applyFill="1" applyBorder="1" applyAlignment="1">
      <alignment horizontal="center" vertical="center" wrapText="1"/>
    </xf>
    <xf numFmtId="164" fontId="13" fillId="0" borderId="1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left" vertical="center"/>
    </xf>
    <xf numFmtId="4" fontId="0" fillId="0" borderId="0" xfId="0" applyNumberFormat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25" xfId="0" applyFont="1" applyBorder="1" applyAlignment="1">
      <alignment horizontal="center"/>
    </xf>
    <xf numFmtId="0" fontId="18" fillId="0" borderId="10" xfId="0" applyFont="1" applyBorder="1" applyAlignment="1">
      <alignment horizontal="right" vertical="center" wrapText="1"/>
    </xf>
    <xf numFmtId="0" fontId="18" fillId="0" borderId="10" xfId="0" applyFont="1" applyBorder="1" applyAlignment="1">
      <alignment horizontal="center" vertical="center"/>
    </xf>
    <xf numFmtId="4" fontId="18" fillId="0" borderId="10" xfId="0" applyNumberFormat="1" applyFont="1" applyBorder="1" applyAlignment="1">
      <alignment horizontal="center" vertical="center"/>
    </xf>
    <xf numFmtId="164" fontId="19" fillId="0" borderId="10" xfId="1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19" fillId="0" borderId="2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%20&#1042;&#1053;&#1059;&#1058;&#1056;&#1045;&#1053;&#1053;&#1048;&#1045;%20&#1044;&#1054;&#1050;&#1059;&#1052;&#1045;&#1053;&#1058;&#1067;%20&#1055;&#1054;&#1044;&#1056;&#1040;&#1047;&#1044;&#1045;&#1051;&#1045;&#1053;&#1048;&#1049;%20&#1050;&#1054;&#1051;&#1051;&#1045;&#1044;&#1046;&#1040;/&#1043;&#1086;&#1089;&#1079;&#1072;&#1082;&#1072;&#1079;/&#1041;&#1070;&#1044;&#1046;&#1045;&#1058;%202025/&#1055;&#1083;&#1072;&#1085;&#1080;&#1088;&#1086;&#1074;&#1072;&#1085;&#1080;&#1077;%202026/2025-10-30%20&#1057;&#1042;&#1054;&#1044;%20-%20&#1055;&#1083;&#1072;&#1085;%20&#1054;&#1057;%202026-2027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-27-28 (ноябрь)"/>
      <sheetName val="ф2026"/>
      <sheetName val="НМЦК 26_СВОД"/>
      <sheetName val="НМЦК 26_ОС"/>
      <sheetName val="НМЦК 26_Библ"/>
      <sheetName val="НМЦК 26_расч"/>
      <sheetName val="ПФХД 310_26"/>
      <sheetName val="ф2027"/>
      <sheetName val="НМЦК 27"/>
      <sheetName val="ф2028"/>
      <sheetName val="НМЦК 28"/>
      <sheetName val="ПФХД_310_анализ"/>
      <sheetName val="26-27-28 (февраль)"/>
      <sheetName val="26-27-28 (июнь)"/>
      <sheetName val="ЦМЭЦ_100р"/>
    </sheetNames>
    <sheetDataSet>
      <sheetData sheetId="0">
        <row r="9">
          <cell r="FK9" t="str">
            <v>Газонокосилка тип 1</v>
          </cell>
          <cell r="FM9">
            <v>1</v>
          </cell>
          <cell r="FN9">
            <v>9820.2800000000007</v>
          </cell>
          <cell r="FP9">
            <v>0</v>
          </cell>
          <cell r="FS9" t="str">
            <v>Для пострижки газонов на територрии корпусов</v>
          </cell>
          <cell r="FT9" t="str">
            <v>Реестр цен_4 кв.2025: (28.30.40.000-001)</v>
          </cell>
          <cell r="FU9" t="str">
            <v>Курляндская 39,Швицова 22,Охотничий 7,Балтийская 26</v>
          </cell>
          <cell r="FV9">
            <v>7</v>
          </cell>
          <cell r="FW9" t="str">
            <v>Поставка оборудования для обеспечения текущей деятельности колледжа</v>
          </cell>
        </row>
        <row r="10">
          <cell r="FK10" t="str">
            <v xml:space="preserve">Шуруповерт </v>
          </cell>
          <cell r="FM10">
            <v>4</v>
          </cell>
          <cell r="FN10">
            <v>24333.33</v>
          </cell>
          <cell r="FP10">
            <v>0</v>
          </cell>
          <cell r="FS10" t="str">
            <v>Для обеспечения учебного процесса,а также для мелкого ремонта в учебных и жилых корпусах</v>
          </cell>
          <cell r="FT10" t="str">
            <v>НМЦК</v>
          </cell>
          <cell r="FU10" t="str">
            <v>Курляндская 39,Швицова 22,Охотничий 7,Балтийская 26</v>
          </cell>
          <cell r="FV10">
            <v>7</v>
          </cell>
          <cell r="FW10" t="str">
            <v>Поставка оборудования для обеспечения текущей деятельности колледжа</v>
          </cell>
        </row>
        <row r="11">
          <cell r="FK11" t="str">
            <v>Электролобзик</v>
          </cell>
          <cell r="FM11">
            <v>1</v>
          </cell>
          <cell r="FN11">
            <v>14133.33</v>
          </cell>
          <cell r="FP11">
            <v>0</v>
          </cell>
          <cell r="FS11" t="str">
            <v>Для обеспечения учебного процесса,а также для мелкого ремонта в учебных и жилых корпусах</v>
          </cell>
          <cell r="FT11" t="str">
            <v>НМЦК</v>
          </cell>
          <cell r="FU11" t="str">
            <v>Балтийская 35</v>
          </cell>
          <cell r="FV11">
            <v>7</v>
          </cell>
          <cell r="FW11" t="str">
            <v>Поставка оборудования для обеспечения текущей деятельности колледжа</v>
          </cell>
        </row>
        <row r="12">
          <cell r="FK12" t="str">
            <v>Снегоочиститель самоходный тип 1</v>
          </cell>
          <cell r="FM12">
            <v>1</v>
          </cell>
          <cell r="FN12">
            <v>61760.13</v>
          </cell>
          <cell r="FP12">
            <v>0</v>
          </cell>
          <cell r="FS12" t="str">
            <v>Для уборки снега на територии корпусов</v>
          </cell>
          <cell r="FT12" t="str">
            <v>Реестр цен_4 кв.2025: (29.10.59.321-001)</v>
          </cell>
          <cell r="FU12" t="str">
            <v>Курляндская 39</v>
          </cell>
          <cell r="FV12">
            <v>7</v>
          </cell>
          <cell r="FW12" t="str">
            <v>Поставка оборудования для обеспечения текущей деятельности колледжа</v>
          </cell>
        </row>
        <row r="13">
          <cell r="FK13" t="str">
            <v>Газонокосилка бензиновая самоходная</v>
          </cell>
          <cell r="FM13">
            <v>1</v>
          </cell>
          <cell r="FN13">
            <v>51066.67</v>
          </cell>
          <cell r="FP13">
            <v>0</v>
          </cell>
          <cell r="FS13" t="str">
            <v>Для пострижки газонов на територрии корпусов</v>
          </cell>
          <cell r="FT13" t="str">
            <v>НМЦК</v>
          </cell>
          <cell r="FU13" t="str">
            <v>Курляндская 39</v>
          </cell>
          <cell r="FV13">
            <v>7</v>
          </cell>
          <cell r="FW13" t="str">
            <v>Поставка оборудования для обеспечения текущей деятельности колледжа</v>
          </cell>
        </row>
        <row r="14">
          <cell r="FK14" t="str">
            <v>Строительный пылесос</v>
          </cell>
          <cell r="FM14">
            <v>1</v>
          </cell>
          <cell r="FN14">
            <v>36066.67</v>
          </cell>
          <cell r="FP14">
            <v>0</v>
          </cell>
          <cell r="FS14" t="str">
            <v>Для обеспечения учебного процесса, а также для мелкого ремонта в учебных и жилых корпусах</v>
          </cell>
          <cell r="FT14" t="str">
            <v>НМЦК</v>
          </cell>
          <cell r="FU14" t="str">
            <v>Курляндская 39,Швицова 22,Охотничий 7,Балтийская 26</v>
          </cell>
          <cell r="FV14">
            <v>7</v>
          </cell>
          <cell r="FW14" t="str">
            <v>Поставка оборудования для обеспечения текущей деятельности колледжа</v>
          </cell>
        </row>
        <row r="15">
          <cell r="FK15" t="str">
            <v>Углошлифовальная машина (болгарка) тип 1</v>
          </cell>
          <cell r="FM15">
            <v>1</v>
          </cell>
          <cell r="FN15">
            <v>30333.33</v>
          </cell>
          <cell r="FP15">
            <v>0</v>
          </cell>
          <cell r="FS15" t="str">
            <v>Для обеспечения учебного процесса,а также для мелкого ремонта в учебных и жилых корпусах</v>
          </cell>
          <cell r="FT15" t="str">
            <v>НМЦК</v>
          </cell>
          <cell r="FU15" t="str">
            <v>Балтийская 35</v>
          </cell>
          <cell r="FV15">
            <v>7</v>
          </cell>
          <cell r="FW15" t="str">
            <v>Поставка оборудования для обеспечения текущей деятельности колледжа</v>
          </cell>
        </row>
        <row r="16">
          <cell r="FK16" t="str">
            <v>Углошлифовальная машина (болгарка) тип 2</v>
          </cell>
          <cell r="FM16">
            <v>1</v>
          </cell>
          <cell r="FN16">
            <v>5381.25</v>
          </cell>
          <cell r="FP16">
            <v>0</v>
          </cell>
          <cell r="FS16" t="str">
            <v>Для обеспечения учебного процесса, а также для мелкого ремонта в учебных и жилых корпусах</v>
          </cell>
          <cell r="FT16" t="str">
            <v>Реестр цен_4 кв.2025: (28.24.11.000-042)</v>
          </cell>
          <cell r="FU16" t="str">
            <v>Курляндская 39,Швицова 22,Охотничий 7,Балтийская 26</v>
          </cell>
          <cell r="FV16">
            <v>7</v>
          </cell>
          <cell r="FW16" t="str">
            <v>Поставка оборудования для обеспечения текущей деятельности колледжа</v>
          </cell>
        </row>
        <row r="17">
          <cell r="FK17" t="str">
            <v>Конвектор электрический</v>
          </cell>
          <cell r="FM17">
            <v>16</v>
          </cell>
          <cell r="FN17">
            <v>5614.7</v>
          </cell>
          <cell r="FP17">
            <v>4</v>
          </cell>
          <cell r="FS17" t="str">
            <v>Для обеспечения  достаточного количества  и в связи с  выходом из обращения материальных запасов</v>
          </cell>
          <cell r="FT17" t="str">
            <v>Реестр цен_4 кв.2025: (27.51.26.110-003)</v>
          </cell>
          <cell r="FU17" t="str">
            <v>Корпус 3 ул.Балтийская 26,лит.А (общежитие)</v>
          </cell>
          <cell r="FV17">
            <v>10</v>
          </cell>
          <cell r="FW17" t="str">
            <v>Поставка оборудования для оснащения общежития</v>
          </cell>
        </row>
        <row r="18">
          <cell r="FK18" t="str">
            <v>Машинка стиральная</v>
          </cell>
          <cell r="FM18">
            <v>1</v>
          </cell>
          <cell r="FN18">
            <v>23352.799999999999</v>
          </cell>
          <cell r="FP18">
            <v>1</v>
          </cell>
          <cell r="FS18" t="str">
            <v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п. 6.5 «В постирочных должны быть предусмотрены подводка воды со смесителем, оборудование и инвентарь для стирки (стиральные машины, ванны и пр.)»</v>
          </cell>
          <cell r="FT18" t="str">
            <v>Реестр цен_4 кв.2025: (27.51.13.110-001)</v>
          </cell>
          <cell r="FU18" t="str">
            <v>Корпус 3 ул.Балтийская 26,лит.А (общежитие)</v>
          </cell>
          <cell r="FV18">
            <v>10</v>
          </cell>
          <cell r="FW18" t="str">
            <v>Поставка оборудования для оснащения общежития</v>
          </cell>
        </row>
        <row r="19">
          <cell r="FK19" t="str">
            <v>Настольная лампа</v>
          </cell>
          <cell r="FM19">
            <v>16</v>
          </cell>
          <cell r="FN19">
            <v>2449.25</v>
          </cell>
          <cell r="FP19">
            <v>4</v>
          </cell>
          <cell r="FS19" t="str">
            <v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13 "Жилые комнаты" </v>
          </cell>
          <cell r="FT19" t="str">
            <v>п.755 № 100-р _27.40.22.130-003</v>
          </cell>
          <cell r="FU19" t="str">
            <v>Корпус 3 ул.Балтийская 26,лит.А (общежитие)</v>
          </cell>
          <cell r="FV19">
            <v>10</v>
          </cell>
          <cell r="FW19" t="str">
            <v>Поставка оборудования для оснащения общежития</v>
          </cell>
        </row>
        <row r="20">
          <cell r="FK20" t="str">
            <v>Холодильник</v>
          </cell>
          <cell r="FM20">
            <v>16</v>
          </cell>
          <cell r="FN20">
            <v>27009.06</v>
          </cell>
          <cell r="FP20">
            <v>4</v>
          </cell>
          <cell r="FS20" t="str">
            <v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Приложение Б.2 Техническое оснащение и оборудование. «В общежитии должны быть помещения с мебелью и другим оборудованием, соответствующим их функциональному назначению, в том числе: ...- холодильный шкаф общего пользования для хранения продуктов питания;»</v>
          </cell>
          <cell r="FT20" t="str">
            <v>п.950 № 100-р _27.51.11.110-002</v>
          </cell>
          <cell r="FU20" t="str">
            <v>Корпус 3 ул.Балтийская 26,лит.А (общежитие)</v>
          </cell>
          <cell r="FV20">
            <v>10</v>
          </cell>
          <cell r="FW20" t="str">
            <v>Поставка оборудования для оснащения общежития</v>
          </cell>
        </row>
        <row r="21">
          <cell r="FK21" t="str">
            <v>Электрочайник бытовой</v>
          </cell>
          <cell r="FM21">
            <v>23</v>
          </cell>
          <cell r="FN21">
            <v>987.64</v>
          </cell>
          <cell r="FP21">
            <v>4</v>
          </cell>
          <cell r="FS21" t="str">
            <v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14 "Жилые комнаты" </v>
          </cell>
          <cell r="FT21" t="str">
            <v>п.953 № 100-р _ 27.51.24.110-001</v>
          </cell>
          <cell r="FU21" t="str">
            <v>Корпус 3 ул.Балтийская 26,лит.А (общежитие)</v>
          </cell>
          <cell r="FV21">
            <v>10</v>
          </cell>
          <cell r="FW21" t="str">
            <v>Поставка оборудования для оснащения общежития</v>
          </cell>
        </row>
        <row r="22">
          <cell r="FK22" t="str">
            <v>Утюг</v>
          </cell>
          <cell r="FM22">
            <v>4</v>
          </cell>
          <cell r="FN22">
            <v>2329.67</v>
          </cell>
          <cell r="FP22">
            <v>1</v>
          </cell>
          <cell r="FS22" t="str">
            <v>Согласно ГОСТ Р 58186-2018 от 25.07.2018 г. N 428-ст «Услуги населению. Требования к услугам проживания в общежитиях для обучающихся» п. 8.1. «В общежитиях для обучающихся рекомендуется предоставлять следующие услуги: -предоставление утюгов, гладильных досок, фенов»</v>
          </cell>
          <cell r="FT22" t="str">
            <v>Реестр цен_4 кв.2025: (27.51.23.130-004)</v>
          </cell>
          <cell r="FU22" t="str">
            <v>Корпус 3 ул.Балтийская 26,лит.А (общежитие)</v>
          </cell>
          <cell r="FV22">
            <v>10</v>
          </cell>
          <cell r="FW22" t="str">
            <v>Поставка оборудования для оснащения общежития</v>
          </cell>
        </row>
        <row r="23">
          <cell r="FK23" t="str">
            <v>Карниз потолочный</v>
          </cell>
          <cell r="FM23">
            <v>8</v>
          </cell>
          <cell r="FN23">
            <v>1223</v>
          </cell>
          <cell r="FP23">
            <v>2</v>
          </cell>
          <cell r="FS23" t="str">
            <v>Для обеспечения  достаточного количества  и в связи с  выходом из обращения материальных запасов</v>
          </cell>
          <cell r="FT23" t="str">
            <v>НМЦК</v>
          </cell>
          <cell r="FU23" t="str">
            <v>Корпус 3 ул.Балтийская 26,лит.А (общежитие)</v>
          </cell>
          <cell r="FV23">
            <v>20</v>
          </cell>
          <cell r="FW23" t="str">
            <v>Поставка карнизов для оснащения общежития</v>
          </cell>
        </row>
        <row r="24">
          <cell r="FK24" t="str">
            <v>Микроволновка</v>
          </cell>
          <cell r="FM24">
            <v>6</v>
          </cell>
          <cell r="FN24">
            <v>9406.33</v>
          </cell>
          <cell r="FP24">
            <v>1</v>
          </cell>
          <cell r="FS24" t="str">
            <v>Для обеспечения  достаточного количества  и в связи с  выходом из обращения микроволновок, необходимых как дополнительное оборудования приготовления пищи в общежитии и разогрева готовой пищи в общежитии и столовой</v>
          </cell>
          <cell r="FT24" t="str">
            <v>Реестр цен_4 кв.2025: (27.51.27.000-002)</v>
          </cell>
          <cell r="FU24" t="str">
            <v>Корпус 1 ул. Балтийская 35, лит.А (Столовая), Корпус 3 ул.Балтийская 26,лит.А (общежитие)</v>
          </cell>
          <cell r="FV24">
            <v>10</v>
          </cell>
          <cell r="FW24" t="str">
            <v>Поставка оборудования для оснащения общежития</v>
          </cell>
        </row>
        <row r="25">
          <cell r="FK25" t="str">
            <v>Пылесос хозяйственный</v>
          </cell>
          <cell r="FM25">
            <v>1</v>
          </cell>
          <cell r="FN25">
            <v>14193.33</v>
          </cell>
          <cell r="FP25">
            <v>0</v>
          </cell>
          <cell r="FS25" t="str">
            <v>Для обеспечения  достаточного количества  и в связи с  выходом из обращения материальных запасов</v>
          </cell>
          <cell r="FT25" t="str">
            <v>НМЦК</v>
          </cell>
          <cell r="FU25" t="str">
            <v>Корпус 3 ул.Балтийская 26,лит.А (общежитие)</v>
          </cell>
          <cell r="FV25">
            <v>1</v>
          </cell>
          <cell r="FW25" t="str">
            <v>Поставка оборудования для оснащения общежития</v>
          </cell>
        </row>
        <row r="26">
          <cell r="FK26" t="str">
            <v>Электрокипятильник</v>
          </cell>
          <cell r="FM26">
            <v>2</v>
          </cell>
          <cell r="FN26">
            <v>27144.880000000001</v>
          </cell>
          <cell r="FP26">
            <v>1</v>
          </cell>
          <cell r="FS26" t="str">
            <v>Для обеспечения  достаточного количества  и в связи с  выходом из обращения материальных запасов для столовой и кафе-распредов</v>
          </cell>
          <cell r="FT26" t="str">
            <v>Реестр цен_4 кв.2025: (28.93.15.125-002)</v>
          </cell>
          <cell r="FU26" t="str">
            <v>Корпус 1 ул. Балтийская 35, лит.А (Столовая)</v>
          </cell>
          <cell r="FV26">
            <v>1</v>
          </cell>
          <cell r="FW26" t="str">
            <v>Поставк оборудования для оснащения столовой</v>
          </cell>
        </row>
        <row r="27">
          <cell r="FK27" t="str">
            <v>Жалюзи вертикальные тканевые 2300х1700</v>
          </cell>
          <cell r="FM27">
            <v>4</v>
          </cell>
          <cell r="FN27">
            <v>7332.67</v>
          </cell>
          <cell r="FP27">
            <v>1</v>
          </cell>
          <cell r="FS27" t="str">
            <v>Для обеспечения учебного процесса</v>
          </cell>
          <cell r="FT27" t="str">
            <v>НМЦК</v>
          </cell>
          <cell r="FU27" t="str">
            <v>Все корпуса колледжа</v>
          </cell>
          <cell r="FV27">
            <v>13</v>
          </cell>
          <cell r="FW27" t="str">
            <v>Поставка оснащения для учебного процесса и текущей деятельности колледжа</v>
          </cell>
          <cell r="GA27" t="str">
            <v/>
          </cell>
          <cell r="GB27" t="str">
            <v/>
          </cell>
          <cell r="GC27" t="str">
            <v/>
          </cell>
          <cell r="GD27" t="str">
            <v/>
          </cell>
          <cell r="GE27" t="str">
            <v/>
          </cell>
          <cell r="GF27" t="str">
            <v/>
          </cell>
          <cell r="GG27" t="str">
            <v/>
          </cell>
          <cell r="GH27" t="str">
            <v/>
          </cell>
          <cell r="GI27" t="str">
            <v/>
          </cell>
          <cell r="GJ27" t="str">
            <v/>
          </cell>
        </row>
        <row r="28">
          <cell r="FK28" t="str">
            <v>Жалюзи вертикальные тканевые 770х1760</v>
          </cell>
          <cell r="FM28">
            <v>1</v>
          </cell>
          <cell r="FN28">
            <v>2549.33</v>
          </cell>
          <cell r="FP28">
            <v>1</v>
          </cell>
          <cell r="FS28" t="str">
            <v>Для обеспечения учебного процесса</v>
          </cell>
          <cell r="FT28" t="str">
            <v>НМЦК</v>
          </cell>
          <cell r="FU28" t="str">
            <v>Все корпуса колледжа</v>
          </cell>
          <cell r="FV28">
            <v>13</v>
          </cell>
          <cell r="FW28" t="str">
            <v>Поставка оснащения для учебного процесса и текущей деятельности колледжа</v>
          </cell>
        </row>
        <row r="29">
          <cell r="FK29" t="str">
            <v>Жалюзи вертикальные тканевые 1500х2500</v>
          </cell>
          <cell r="FM29">
            <v>8</v>
          </cell>
          <cell r="FN29">
            <v>7035</v>
          </cell>
          <cell r="FP29">
            <v>2</v>
          </cell>
          <cell r="FS29" t="str">
            <v>Для обеспечения учебного процесса</v>
          </cell>
          <cell r="FT29" t="str">
            <v>НМЦК</v>
          </cell>
          <cell r="FU29" t="str">
            <v>Все корпуса колледжа</v>
          </cell>
          <cell r="FV29">
            <v>13</v>
          </cell>
          <cell r="FW29" t="str">
            <v>Поставка оснащения для учебного процесса и текущей деятельности колледжа</v>
          </cell>
        </row>
        <row r="30">
          <cell r="FK30" t="str">
            <v>Жалюзи вертикальные тканевые 1550х2600</v>
          </cell>
          <cell r="FM30">
            <v>8</v>
          </cell>
          <cell r="FN30">
            <v>7548</v>
          </cell>
          <cell r="FP30">
            <v>2</v>
          </cell>
          <cell r="FS30" t="str">
            <v>Для обеспечения учебного процесса</v>
          </cell>
          <cell r="FT30" t="str">
            <v>НМЦК</v>
          </cell>
          <cell r="FU30" t="str">
            <v>Все корпуса колледжа</v>
          </cell>
          <cell r="FV30">
            <v>13</v>
          </cell>
          <cell r="FW30" t="str">
            <v>Поставка оснащения для учебного процесса и текущей деятельности колледжа</v>
          </cell>
        </row>
        <row r="31">
          <cell r="FK31" t="str">
            <v>Жалюзи вертикальные тканевые 1300х2120</v>
          </cell>
          <cell r="FM31">
            <v>8</v>
          </cell>
          <cell r="FN31">
            <v>5172</v>
          </cell>
          <cell r="FP31">
            <v>2</v>
          </cell>
          <cell r="FS31" t="str">
            <v>Для обеспечения учебного процесса</v>
          </cell>
          <cell r="FT31" t="str">
            <v>НМЦК</v>
          </cell>
          <cell r="FU31" t="str">
            <v>Все корпуса колледжа</v>
          </cell>
          <cell r="FV31">
            <v>13</v>
          </cell>
          <cell r="FW31" t="str">
            <v>Поставка оснащения для учебного процесса и текущей деятельности колледжа</v>
          </cell>
        </row>
        <row r="32">
          <cell r="FK32" t="str">
            <v>Доска пробковая</v>
          </cell>
          <cell r="FM32">
            <v>16</v>
          </cell>
          <cell r="FN32">
            <v>6573.9</v>
          </cell>
          <cell r="FP32">
            <v>4</v>
          </cell>
          <cell r="FS32" t="str">
            <v>Для обеспечения учебного процесса</v>
          </cell>
          <cell r="FT32" t="str">
            <v>п.494 № 100-р _32.99.53.199-012</v>
          </cell>
          <cell r="FU32" t="str">
            <v>Все корпуса колледжа</v>
          </cell>
          <cell r="FV32">
            <v>13</v>
          </cell>
          <cell r="FW32" t="str">
            <v>Поставка оснащения для учебного процесса и текущей деятельности колледжа</v>
          </cell>
        </row>
        <row r="33">
          <cell r="FK33" t="str">
            <v>Доска магнитно-маркерная 1200х1500</v>
          </cell>
          <cell r="FM33">
            <v>1</v>
          </cell>
          <cell r="FN33">
            <v>8182.15</v>
          </cell>
          <cell r="FP33">
            <v>1</v>
          </cell>
          <cell r="FS33" t="str">
            <v>Для обеспечения учебного процесса</v>
          </cell>
          <cell r="FT33" t="str">
            <v>п.490 № 100-р _32.99.53.139-018</v>
          </cell>
          <cell r="FU33" t="str">
            <v>Все корпуса колледжа</v>
          </cell>
          <cell r="FV33">
            <v>13</v>
          </cell>
          <cell r="FW33" t="str">
            <v>Поставка оснащения для учебного процесса и текущей деятельности колледжа</v>
          </cell>
        </row>
        <row r="34">
          <cell r="FK34" t="str">
            <v>Доска меловая 3х секционная</v>
          </cell>
          <cell r="FM34">
            <v>1</v>
          </cell>
          <cell r="FN34">
            <v>30808.69</v>
          </cell>
          <cell r="FP34">
            <v>1</v>
          </cell>
          <cell r="FS34" t="str">
            <v>Для обеспечения учебного процесса</v>
          </cell>
          <cell r="FT34" t="str">
            <v>п.491 № 100-р _32.99.53.139-021</v>
          </cell>
          <cell r="FU34" t="str">
            <v>Все корпуса колледжа</v>
          </cell>
          <cell r="FV34">
            <v>13</v>
          </cell>
          <cell r="FW34" t="str">
            <v>Поставка оснащения для учебного процесса и текущей деятельности колледжа</v>
          </cell>
        </row>
        <row r="35">
          <cell r="FK35" t="str">
            <v>Кресло офисное</v>
          </cell>
          <cell r="FM35">
            <v>8</v>
          </cell>
          <cell r="FN35">
            <v>29557.67</v>
          </cell>
          <cell r="FP35">
            <v>2</v>
          </cell>
          <cell r="FS35" t="str">
            <v>Для обеспечения работы администрации отделений</v>
          </cell>
          <cell r="FT35" t="str">
            <v>п.567 № 100-р _31.01.11.150-089</v>
          </cell>
          <cell r="FU35" t="str">
            <v>все корпуса колледжа</v>
          </cell>
          <cell r="FV35">
            <v>5</v>
          </cell>
          <cell r="FW35" t="str">
            <v>Поставка мебели для учебного процесса и текущей деятельности колледжа</v>
          </cell>
        </row>
        <row r="36">
          <cell r="FK36" t="str">
            <v>Подставка под системный блок</v>
          </cell>
          <cell r="FM36">
            <v>4</v>
          </cell>
          <cell r="FN36">
            <v>2207.8200000000002</v>
          </cell>
          <cell r="FP36">
            <v>1</v>
          </cell>
          <cell r="FS36" t="str">
            <v>Для обеспечения работы администрации отделений</v>
          </cell>
          <cell r="FT36" t="str">
            <v>Реестр цен_4 кв.2024: (31.01.12.190-007)</v>
          </cell>
          <cell r="FU36" t="str">
            <v>Корпус 1 ул.Балтийская, 35,лит.А (административные помещения)</v>
          </cell>
          <cell r="FV36">
            <v>5</v>
          </cell>
          <cell r="FW36" t="str">
            <v>Поставка мебели для учебного процесса и текущей деятельности колледжа</v>
          </cell>
        </row>
        <row r="37">
          <cell r="FK37" t="str">
            <v xml:space="preserve">Подставка под монитор </v>
          </cell>
          <cell r="FM37">
            <v>4</v>
          </cell>
          <cell r="FN37">
            <v>1797.27</v>
          </cell>
          <cell r="FP37">
            <v>1</v>
          </cell>
          <cell r="FS37" t="str">
            <v>Для обеспечения работы администрации отделений</v>
          </cell>
          <cell r="FT37" t="str">
            <v>Реестр цен_4 кв.2024: (31.01.12.190-008)</v>
          </cell>
          <cell r="FU37" t="str">
            <v>Корпус 1 ул.Балтийская, 35,лит.А (административные помещения)</v>
          </cell>
          <cell r="FV37">
            <v>5</v>
          </cell>
          <cell r="FW37" t="str">
            <v>Поставка мебели для учебного процесса и текущей деятельности колледжа</v>
          </cell>
        </row>
        <row r="38">
          <cell r="FK38" t="str">
            <v xml:space="preserve">Стеллаж металлический складской </v>
          </cell>
          <cell r="FM38">
            <v>12</v>
          </cell>
          <cell r="FN38">
            <v>9374.7900000000009</v>
          </cell>
          <cell r="FP38">
            <v>3</v>
          </cell>
          <cell r="FS38" t="str">
            <v xml:space="preserve">Оранизация системы хранения материальных ценностей </v>
          </cell>
          <cell r="FT38" t="str">
            <v>п.610 № 100-р _31.09.11.120-003</v>
          </cell>
          <cell r="FU38" t="str">
            <v>все корпуса колледжа</v>
          </cell>
          <cell r="FV38">
            <v>5</v>
          </cell>
          <cell r="FW38" t="str">
            <v>Поставка мебели для учебного процесса и текущей деятельности колледжа</v>
          </cell>
        </row>
        <row r="39">
          <cell r="FK39" t="str">
            <v xml:space="preserve">Стол ученический </v>
          </cell>
          <cell r="FM39">
            <v>51</v>
          </cell>
          <cell r="FN39">
            <v>6126.5</v>
          </cell>
          <cell r="FP39">
            <v>9</v>
          </cell>
          <cell r="FS39" t="str">
            <v>Для обеспечения учебного процесса</v>
          </cell>
          <cell r="FT39" t="str">
            <v>п.596 № 100-р _31.01.12.122-049</v>
          </cell>
          <cell r="FU39" t="str">
            <v>все корпуса колледжа</v>
          </cell>
          <cell r="FV39">
            <v>5</v>
          </cell>
          <cell r="FW39" t="str">
            <v>Поставка мебели для учебного процесса и текущей деятельности колледжа</v>
          </cell>
        </row>
        <row r="40">
          <cell r="FK40" t="str">
            <v>Стол компьютерный тип 1</v>
          </cell>
          <cell r="FM40">
            <v>51</v>
          </cell>
          <cell r="FN40">
            <v>6386.28</v>
          </cell>
          <cell r="FP40">
            <v>9</v>
          </cell>
          <cell r="FS40" t="str">
            <v>Для обеспечения учебного процесса</v>
          </cell>
          <cell r="FT40" t="str">
            <v>п.626 № 100-р _31.09.13.190-012</v>
          </cell>
          <cell r="FU40" t="str">
            <v>все корпуса колледжа</v>
          </cell>
          <cell r="FV40">
            <v>5</v>
          </cell>
          <cell r="FW40" t="str">
            <v>Поставка мебели для учебного процесса и текущей деятельности колледжа</v>
          </cell>
        </row>
        <row r="41">
          <cell r="FK41" t="str">
            <v>Стол для преподавателя</v>
          </cell>
          <cell r="FM41">
            <v>8</v>
          </cell>
          <cell r="FN41">
            <v>13063.13</v>
          </cell>
          <cell r="FP41">
            <v>2</v>
          </cell>
          <cell r="FS41" t="str">
            <v>Для обеспечения учебного процесса</v>
          </cell>
          <cell r="FT41" t="str">
            <v>п.594 № 100-р _31.01.12.110-007</v>
          </cell>
          <cell r="FU41" t="str">
            <v>все корпуса колледжа</v>
          </cell>
          <cell r="FV41">
            <v>5</v>
          </cell>
          <cell r="FW41" t="str">
            <v>Поставка мебели для учебного процесса и текущей деятельности колледжа</v>
          </cell>
        </row>
        <row r="42">
          <cell r="FK42" t="str">
            <v>Тумба приставная</v>
          </cell>
          <cell r="FM42">
            <v>4</v>
          </cell>
          <cell r="FN42">
            <v>7247.5</v>
          </cell>
          <cell r="FP42">
            <v>1</v>
          </cell>
          <cell r="FS42" t="str">
            <v>Для обеспечения работы администрации отделений</v>
          </cell>
          <cell r="FT42" t="str">
            <v>п.599 № 100-р _31.01.12.150-002</v>
          </cell>
          <cell r="FU42" t="str">
            <v>все корпуса колледжа</v>
          </cell>
          <cell r="FV42">
            <v>5</v>
          </cell>
          <cell r="FW42" t="str">
            <v>Поставка мебели для учебного процесса и текущей деятельности колледжа</v>
          </cell>
        </row>
        <row r="43">
          <cell r="FK43" t="str">
            <v>Тумба мобильная</v>
          </cell>
          <cell r="FM43">
            <v>4</v>
          </cell>
          <cell r="FN43">
            <v>10499.93</v>
          </cell>
          <cell r="FP43">
            <v>1</v>
          </cell>
          <cell r="FS43" t="str">
            <v>Для обеспечения учебного процесса</v>
          </cell>
          <cell r="FT43" t="str">
            <v>п.599 № 100-р _31.01.12.150-004</v>
          </cell>
          <cell r="FU43" t="str">
            <v xml:space="preserve">Корпус 1 ул.Балтийская, 35,лит.А </v>
          </cell>
          <cell r="FV43">
            <v>5</v>
          </cell>
          <cell r="FW43" t="str">
            <v>Поставка мебели для учебного процесса и текущей деятельности колледжа</v>
          </cell>
        </row>
        <row r="44">
          <cell r="FK44" t="str">
            <v>Стул ученический</v>
          </cell>
          <cell r="FM44">
            <v>102</v>
          </cell>
          <cell r="FN44">
            <v>2615.5</v>
          </cell>
          <cell r="FP44">
            <v>18</v>
          </cell>
          <cell r="FS44" t="str">
            <v>Для обеспечения учебного процесса</v>
          </cell>
          <cell r="FT44" t="str">
            <v>п.576 № 100-р _31.01.11.150-029</v>
          </cell>
          <cell r="FU44" t="str">
            <v>все корпуса колледжа</v>
          </cell>
          <cell r="FV44">
            <v>5</v>
          </cell>
          <cell r="FW44" t="str">
            <v>Поставка мебели для учебного процесса и текущей деятельности колледжа</v>
          </cell>
        </row>
        <row r="45">
          <cell r="FK45" t="str">
            <v>Стул ИЗО</v>
          </cell>
          <cell r="FM45">
            <v>16</v>
          </cell>
          <cell r="FN45">
            <v>3545.38</v>
          </cell>
          <cell r="FP45">
            <v>4</v>
          </cell>
          <cell r="FS45" t="str">
            <v>Для обеспечения учебного процесса</v>
          </cell>
          <cell r="FT45" t="str">
            <v>п.574 № 100-р _31.01.11.150-016</v>
          </cell>
          <cell r="FU45" t="str">
            <v xml:space="preserve">Корпус 1 ул.Балтийская, 35,лит.А </v>
          </cell>
          <cell r="FV45">
            <v>5</v>
          </cell>
          <cell r="FW45" t="str">
            <v>Поставка мебели для учебного процесса и текущей деятельности колледжа</v>
          </cell>
        </row>
        <row r="46">
          <cell r="FK46" t="str">
            <v xml:space="preserve">Шкаф полузакрытый </v>
          </cell>
          <cell r="FM46">
            <v>8</v>
          </cell>
          <cell r="FN46">
            <v>11966.89</v>
          </cell>
          <cell r="FP46">
            <v>2</v>
          </cell>
          <cell r="FS46" t="str">
            <v>Для обеспечения зранения документов, методических материалов и учебных пособий</v>
          </cell>
          <cell r="FT46" t="str">
            <v>п.605 № 100-р _31.01.12.139-003</v>
          </cell>
          <cell r="FU46" t="str">
            <v>Все корпуса колледжа</v>
          </cell>
          <cell r="FV46">
            <v>5</v>
          </cell>
          <cell r="FW46" t="str">
            <v>Поставка мебели для учебного процесса и текущей деятельности колледжа</v>
          </cell>
        </row>
        <row r="47">
          <cell r="FK47" t="str">
            <v>Тумба мобильная</v>
          </cell>
          <cell r="FM47">
            <v>4</v>
          </cell>
          <cell r="FN47">
            <v>9551.0400000000009</v>
          </cell>
          <cell r="FP47">
            <v>1</v>
          </cell>
          <cell r="FS47" t="str">
            <v>Для обеспечения учебного процесса</v>
          </cell>
          <cell r="FT47" t="str">
            <v>п.599 № 100-р _31.01.12.150-003</v>
          </cell>
          <cell r="FU47" t="str">
            <v>Все корпуса колледжа</v>
          </cell>
          <cell r="FV47">
            <v>5</v>
          </cell>
          <cell r="FW47" t="str">
            <v>Поставка мебели для учебного процесса и текущей деятельности колледжа</v>
          </cell>
        </row>
        <row r="48">
          <cell r="FK48" t="str">
            <v>Шкаф закрытый для документов 2ств</v>
          </cell>
          <cell r="FM48">
            <v>2</v>
          </cell>
          <cell r="FN48">
            <v>13632.65</v>
          </cell>
          <cell r="FP48">
            <v>1</v>
          </cell>
          <cell r="FS48" t="str">
            <v>Для обеспечения учебного процесса</v>
          </cell>
          <cell r="FT48" t="str">
            <v>п.600 № 100-р _31.01.12.139-001</v>
          </cell>
          <cell r="FU48" t="str">
            <v>Все корпуса колледжа</v>
          </cell>
          <cell r="FV48">
            <v>5</v>
          </cell>
          <cell r="FW48" t="str">
            <v>Поставка мебели для учебного процесса и текущей деятельности колледжа</v>
          </cell>
        </row>
        <row r="49">
          <cell r="FK49" t="str">
            <v xml:space="preserve">Шкаф комбинированный </v>
          </cell>
          <cell r="FM49">
            <v>8</v>
          </cell>
          <cell r="FN49">
            <v>16383.53</v>
          </cell>
          <cell r="FP49">
            <v>2</v>
          </cell>
          <cell r="FS49" t="str">
            <v>Для обеспечения учебного процесса</v>
          </cell>
          <cell r="FT49" t="str">
            <v>п.601 № 100-р _31.01.12.139-002</v>
          </cell>
          <cell r="FU49" t="str">
            <v>Все корпуса колледжа</v>
          </cell>
          <cell r="FV49">
            <v>5</v>
          </cell>
          <cell r="FW49" t="str">
            <v>Поставка мебели для учебного процесса и текущей деятельности колледжа</v>
          </cell>
        </row>
        <row r="50">
          <cell r="FK50" t="str">
            <v>Шкаф для документов низкий 2х типов</v>
          </cell>
          <cell r="FM50">
            <v>4</v>
          </cell>
          <cell r="FN50">
            <v>10806.33</v>
          </cell>
          <cell r="FP50">
            <v>1</v>
          </cell>
          <cell r="FS50" t="str">
            <v>Для обеспечения учебного процесса</v>
          </cell>
          <cell r="FT50" t="str">
            <v>п.602 № 100-р _31.01.12.139-009</v>
          </cell>
          <cell r="FU50" t="str">
            <v>Все корпуса колледжа</v>
          </cell>
          <cell r="FV50">
            <v>5</v>
          </cell>
          <cell r="FW50" t="str">
            <v>Поставка мебели для учебного процесса и текущей деятельности колледжа</v>
          </cell>
        </row>
        <row r="51">
          <cell r="FK51" t="str">
            <v>Шкаф методический</v>
          </cell>
          <cell r="FM51">
            <v>16</v>
          </cell>
          <cell r="FN51">
            <v>13202.59</v>
          </cell>
          <cell r="FP51">
            <v>4</v>
          </cell>
          <cell r="FS51" t="str">
            <v>Для обеспечения учебного процесса</v>
          </cell>
          <cell r="FT51" t="str">
            <v>п.605 № 100-р _31.01.12.139-004</v>
          </cell>
          <cell r="FU51" t="str">
            <v>Все корпуса колледжа</v>
          </cell>
          <cell r="FV51">
            <v>5</v>
          </cell>
          <cell r="FW51" t="str">
            <v>Поставка мебели для учебного процесса и текущей деятельности колледжа</v>
          </cell>
        </row>
        <row r="52">
          <cell r="FK52" t="str">
            <v>Шкаф для одежды 1ств</v>
          </cell>
          <cell r="FM52">
            <v>4</v>
          </cell>
          <cell r="FN52">
            <v>11505.68</v>
          </cell>
          <cell r="FP52">
            <v>1</v>
          </cell>
          <cell r="FS52" t="str">
            <v>Для обеспечения учебного процесса</v>
          </cell>
          <cell r="FT52" t="str">
            <v>п.606 № 100-р _31.01.12.131-002</v>
          </cell>
          <cell r="FU52" t="str">
            <v>Все корпуса колледжа</v>
          </cell>
          <cell r="FV52">
            <v>5</v>
          </cell>
          <cell r="FW52" t="str">
            <v>Поставка мебели для учебного процесса и текущей деятельности колледжа</v>
          </cell>
        </row>
        <row r="53">
          <cell r="FK53" t="str">
            <v>Шкаф для одежды 2ств</v>
          </cell>
          <cell r="FM53">
            <v>4</v>
          </cell>
          <cell r="FN53">
            <v>14138.84</v>
          </cell>
          <cell r="FP53">
            <v>1</v>
          </cell>
          <cell r="FS53" t="str">
            <v>Для обеспечения учебного процесса</v>
          </cell>
          <cell r="FT53" t="str">
            <v>п.606 № 100-р _31.01.12.131-001</v>
          </cell>
          <cell r="FU53" t="str">
            <v>Все корпуса колледжа</v>
          </cell>
          <cell r="FV53">
            <v>5</v>
          </cell>
          <cell r="FW53" t="str">
            <v>Поставка мебели для учебного процесса и текущей деятельности колледжа</v>
          </cell>
        </row>
        <row r="54">
          <cell r="FK54" t="str">
            <v>Шкаф универсальный</v>
          </cell>
          <cell r="FM54">
            <v>4</v>
          </cell>
          <cell r="FN54">
            <v>14138.84</v>
          </cell>
          <cell r="FP54">
            <v>1</v>
          </cell>
          <cell r="FS54" t="str">
            <v>Для обеспечения учебного процесса</v>
          </cell>
          <cell r="FT54" t="str">
            <v>п.606 № 100-р _31.01.12.131-001</v>
          </cell>
          <cell r="FU54" t="str">
            <v>Все корпуса колледжа</v>
          </cell>
          <cell r="FV54">
            <v>5</v>
          </cell>
          <cell r="FW54" t="str">
            <v>Поставка мебели для учебного процесса и текущей деятельности колледжа</v>
          </cell>
        </row>
        <row r="55">
          <cell r="FK55" t="str">
            <v>Шкаф металлический для одежды</v>
          </cell>
          <cell r="FM55">
            <v>12</v>
          </cell>
          <cell r="FN55">
            <v>12866</v>
          </cell>
          <cell r="FP55">
            <v>3</v>
          </cell>
          <cell r="FS55" t="str">
            <v>Для обеспечения учебного процесса</v>
          </cell>
          <cell r="FT55" t="str">
            <v>п.579 № 100-р _31.01.11.121-002</v>
          </cell>
          <cell r="FU55" t="str">
            <v>Все корпуса колледжа</v>
          </cell>
          <cell r="FV55">
            <v>5</v>
          </cell>
          <cell r="FW55" t="str">
            <v>Поставка мебели для учебного процесса и текущей деятельности колледжа</v>
          </cell>
        </row>
        <row r="56">
          <cell r="FK56" t="str">
            <v>Конференц-стул Сильвия 2х цветов 16+25</v>
          </cell>
          <cell r="FM56">
            <v>8</v>
          </cell>
          <cell r="FN56">
            <v>6224</v>
          </cell>
          <cell r="FP56">
            <v>2</v>
          </cell>
          <cell r="FS56" t="str">
            <v>Для обеспечения учебного процесса</v>
          </cell>
          <cell r="FT56" t="str">
            <v>п.574 № 100-р _31.01.11.150-017</v>
          </cell>
          <cell r="FU56" t="str">
            <v>Все корпуса колледжа</v>
          </cell>
          <cell r="FV56">
            <v>5</v>
          </cell>
          <cell r="FW56" t="str">
            <v>Поставка мебели для учебного процесса и текущей деятельности колледжа</v>
          </cell>
        </row>
        <row r="57">
          <cell r="FK57" t="str">
            <v>Стеллаж металлический700х500х1800  4 полки</v>
          </cell>
          <cell r="FM57">
            <v>8</v>
          </cell>
          <cell r="FN57">
            <v>6880</v>
          </cell>
          <cell r="FP57">
            <v>2</v>
          </cell>
          <cell r="FS57" t="str">
            <v>Для обеспечения учебного процесса</v>
          </cell>
          <cell r="FT57" t="str">
            <v>п.610 № 100-р _31.09.11.120-002</v>
          </cell>
          <cell r="FU57" t="str">
            <v>Все корпуса колледжа</v>
          </cell>
          <cell r="FV57">
            <v>5</v>
          </cell>
          <cell r="FW57" t="str">
            <v>Поставка мебели для учебного процесса и текущей деятельности колледжа</v>
          </cell>
        </row>
        <row r="58">
          <cell r="FK58" t="str">
            <v>Скамья-вешалка для раздевалки</v>
          </cell>
          <cell r="FM58">
            <v>8</v>
          </cell>
          <cell r="FN58">
            <v>15540.97</v>
          </cell>
          <cell r="FP58">
            <v>2</v>
          </cell>
          <cell r="FS58" t="str">
            <v>Для обеспечения учебного процесса</v>
          </cell>
          <cell r="FT58" t="str">
            <v>Реестр цен_4 кв.2025: (31.01.11.150-091)</v>
          </cell>
          <cell r="FU58" t="str">
            <v>Все корпуса колледжа</v>
          </cell>
          <cell r="FV58">
            <v>5</v>
          </cell>
          <cell r="FW58" t="str">
            <v>Поставка мебели для учебного процесса и текущей деятельности колледжа</v>
          </cell>
        </row>
        <row r="59">
          <cell r="FK59" t="str">
            <v>Табурет высокий (барный)</v>
          </cell>
          <cell r="FM59">
            <v>8</v>
          </cell>
          <cell r="FN59">
            <v>1994.5</v>
          </cell>
          <cell r="FP59">
            <v>2</v>
          </cell>
          <cell r="FS59" t="str">
            <v>Для обеспечения учебного процесса</v>
          </cell>
          <cell r="FT59" t="str">
            <v>п.598 № 100-р _31.01.12.160-001</v>
          </cell>
          <cell r="FU59" t="str">
            <v>Все корпуса колледжа</v>
          </cell>
          <cell r="FV59">
            <v>5</v>
          </cell>
          <cell r="FW59" t="str">
            <v>Поставка мебели для учебного процесса и текущей деятельности колледжа</v>
          </cell>
        </row>
        <row r="60">
          <cell r="FK60" t="str">
            <v>Флипчарт мобильный</v>
          </cell>
          <cell r="FM60">
            <v>4</v>
          </cell>
          <cell r="FN60">
            <v>18904.62</v>
          </cell>
          <cell r="FP60">
            <v>1</v>
          </cell>
          <cell r="FS60" t="str">
            <v>Для обеспечения учебного процесса</v>
          </cell>
          <cell r="FT60" t="str">
            <v>п.490 № 100-р _32.99.53.139-035</v>
          </cell>
          <cell r="FU60" t="str">
            <v>Все корпуса колледжа</v>
          </cell>
          <cell r="FV60">
            <v>13</v>
          </cell>
          <cell r="FW60" t="str">
            <v>Поставка оснащения для учебного процесса и текущей деятельности колледжа</v>
          </cell>
        </row>
        <row r="61">
          <cell r="FK61" t="str">
            <v>Зеркало настенное 500х1600</v>
          </cell>
          <cell r="FM61">
            <v>4</v>
          </cell>
          <cell r="FN61">
            <v>4897.8100000000004</v>
          </cell>
          <cell r="FP61">
            <v>1</v>
          </cell>
          <cell r="FS61" t="str">
            <v>Для обеспечения учебного процесса</v>
          </cell>
          <cell r="FT61" t="str">
            <v>п.941 № 100-р _23.12.13.119-001</v>
          </cell>
          <cell r="FU61" t="str">
            <v>Все корпуса колледжа</v>
          </cell>
          <cell r="FV61">
            <v>13</v>
          </cell>
          <cell r="FW61" t="str">
            <v>Поставка оснащения для учебного процесса и текущей деятельности колледжа</v>
          </cell>
        </row>
        <row r="62">
          <cell r="FK62" t="str">
            <v>Зеркало настенное 350х1000</v>
          </cell>
          <cell r="FM62">
            <v>4</v>
          </cell>
          <cell r="FN62">
            <v>4897.8100000000004</v>
          </cell>
          <cell r="FP62">
            <v>1</v>
          </cell>
          <cell r="FS62" t="str">
            <v>Для обеспечения учебного процесса</v>
          </cell>
          <cell r="FT62" t="str">
            <v>п.941 № 100-р _23.12.13.119-001</v>
          </cell>
          <cell r="FU62" t="str">
            <v>Все корпуса колледжа</v>
          </cell>
          <cell r="FV62">
            <v>13</v>
          </cell>
          <cell r="FW62" t="str">
            <v>Поставка оснащения для учебного процесса и текущей деятельности колледжа</v>
          </cell>
        </row>
        <row r="63">
          <cell r="FK63" t="str">
            <v>Кулер электронный настольный</v>
          </cell>
          <cell r="FM63">
            <v>8</v>
          </cell>
          <cell r="FN63">
            <v>5952.8</v>
          </cell>
          <cell r="FP63">
            <v>2</v>
          </cell>
          <cell r="FS63" t="str">
            <v>Для обеспечения учебного процесса</v>
          </cell>
          <cell r="FT63" t="str">
            <v>Реестр цен_4 кв.2025: (27.51.24.190-002)</v>
          </cell>
          <cell r="FU63" t="str">
            <v>Все корпуса колледжа</v>
          </cell>
          <cell r="FV63">
            <v>13</v>
          </cell>
          <cell r="FW63" t="str">
            <v>Поставка оснащения для учебного процесса и текущей деятельности колледжа</v>
          </cell>
        </row>
        <row r="64">
          <cell r="FK64" t="str">
            <v>Вентилятор бытовой напольный</v>
          </cell>
          <cell r="FM64">
            <v>8</v>
          </cell>
          <cell r="FN64">
            <v>2527.5</v>
          </cell>
          <cell r="FP64">
            <v>2</v>
          </cell>
          <cell r="FS64" t="str">
            <v>Для обеспечения учебного процесса</v>
          </cell>
          <cell r="FT64" t="str">
            <v>Реестр цен_4 кв.2025: (27.51.15.110-004)</v>
          </cell>
          <cell r="FU64" t="str">
            <v>Все корпуса колледжа</v>
          </cell>
          <cell r="FV64">
            <v>13</v>
          </cell>
          <cell r="FW64" t="str">
            <v>Поставка оснащения для учебного процесса и текущей деятельности колледжа</v>
          </cell>
        </row>
        <row r="65">
          <cell r="FK65" t="str">
            <v>Стремянка алюминиевая 3 ступеньки</v>
          </cell>
          <cell r="FM65">
            <v>1</v>
          </cell>
          <cell r="FN65">
            <v>2781.25</v>
          </cell>
          <cell r="FP65">
            <v>0</v>
          </cell>
          <cell r="FS65" t="str">
            <v>Для обеспечения учебного процесса</v>
          </cell>
          <cell r="FT65" t="str">
            <v>Реестр цен_4 кв.2025: (25.99.29.190-031)</v>
          </cell>
          <cell r="FU65" t="str">
            <v>Все корпуса колледжа</v>
          </cell>
          <cell r="FV65">
            <v>13</v>
          </cell>
          <cell r="FW65" t="str">
            <v>Поставка оснащения для учебного процесса и текущей деятельности колледжа</v>
          </cell>
        </row>
        <row r="66">
          <cell r="FK66" t="str">
            <v>Стеллаж складской металлический¹ тип 4</v>
          </cell>
          <cell r="FM66">
            <v>8</v>
          </cell>
          <cell r="FN66">
            <v>18433.490000000002</v>
          </cell>
          <cell r="FP66">
            <v>0</v>
          </cell>
          <cell r="FS66" t="str">
            <v xml:space="preserve">Для обеспечения учебного и воспитательного процесса </v>
          </cell>
          <cell r="FT66" t="str">
            <v>п.610 № 100-р _31.09.11.120-005</v>
          </cell>
          <cell r="FU66" t="str">
            <v>Корпус 3 ул.Балтийская 26,лит.А (общежитие)</v>
          </cell>
          <cell r="FV66">
            <v>5</v>
          </cell>
          <cell r="FW66" t="str">
            <v>Поставка мебели для учебного процесса и текущей деятельности колледжа</v>
          </cell>
        </row>
        <row r="67">
          <cell r="FK67" t="str">
            <v>Доска магнитно-маркерная тип 9</v>
          </cell>
          <cell r="FM67">
            <v>4</v>
          </cell>
          <cell r="FN67">
            <v>29699.25</v>
          </cell>
          <cell r="FP67">
            <v>1</v>
          </cell>
          <cell r="FS67" t="str">
            <v>Для обеспечения учебного процесса</v>
          </cell>
          <cell r="FT67" t="str">
            <v>п.490 № 100-р _32.99.53.139-037</v>
          </cell>
          <cell r="FU67" t="str">
            <v>Все корпуса колледжа</v>
          </cell>
          <cell r="FV67">
            <v>13</v>
          </cell>
          <cell r="FW67" t="str">
            <v>Поставка оснащения для учебного процесса и текущей деятельности колледжа</v>
          </cell>
        </row>
        <row r="68">
          <cell r="FK68" t="str">
            <v>Доска магнитно-маркерная 1300х2000</v>
          </cell>
          <cell r="FM68">
            <v>4</v>
          </cell>
          <cell r="FN68">
            <v>46731.5</v>
          </cell>
          <cell r="FP68">
            <v>1</v>
          </cell>
          <cell r="FS68" t="str">
            <v>Для обеспечения учебного процесса</v>
          </cell>
          <cell r="FT68" t="str">
            <v>п.490 № 100-р _32.99.53.139-039</v>
          </cell>
          <cell r="FU68" t="str">
            <v xml:space="preserve">Корпус 3 ул.Балтийская 26,лит.А </v>
          </cell>
          <cell r="FV68">
            <v>13</v>
          </cell>
          <cell r="FW68" t="str">
            <v>Поставка оснащения для учебного процесса и текущей деятельности колледжа</v>
          </cell>
        </row>
        <row r="69">
          <cell r="FK69" t="str">
            <v>Мольберт Лира</v>
          </cell>
          <cell r="FM69">
            <v>11</v>
          </cell>
          <cell r="FN69">
            <v>4046.67</v>
          </cell>
          <cell r="FP69">
            <v>4</v>
          </cell>
          <cell r="FS69" t="str">
            <v>Для обеспечения учебного процесса</v>
          </cell>
          <cell r="FT69" t="str">
            <v>п.492 № 100-р _32.99.53.139-034</v>
          </cell>
          <cell r="FU69" t="str">
            <v xml:space="preserve">Корпус 6     ул.Моховая 6,лит.А </v>
          </cell>
          <cell r="FV69">
            <v>5</v>
          </cell>
          <cell r="FW69" t="str">
            <v>Поставка мебели для учебного процесса и текущей деятельности колледжа</v>
          </cell>
        </row>
        <row r="70">
          <cell r="FK70" t="str">
            <v>Конференц-кресло</v>
          </cell>
          <cell r="FM70">
            <v>17</v>
          </cell>
          <cell r="FN70">
            <v>14627.9</v>
          </cell>
          <cell r="FP70">
            <v>3</v>
          </cell>
          <cell r="FS70" t="str">
            <v>Для обеспечения учебного процесса</v>
          </cell>
          <cell r="FT70" t="str">
            <v>п.566 № 100-р _31.01.11.150-020</v>
          </cell>
          <cell r="FU70" t="str">
            <v>Все корпуса колледжа</v>
          </cell>
          <cell r="FV70">
            <v>5</v>
          </cell>
          <cell r="FW70" t="str">
            <v>Поставка мебели для учебного процесса и текущей деятельности колледжа</v>
          </cell>
        </row>
        <row r="71">
          <cell r="FK71" t="str">
            <v>Кресло операторское</v>
          </cell>
          <cell r="FM71">
            <v>85</v>
          </cell>
          <cell r="FN71">
            <v>15828.67</v>
          </cell>
          <cell r="FP71">
            <v>15</v>
          </cell>
          <cell r="FS71" t="str">
            <v>Для обеспечения учебного процесса</v>
          </cell>
          <cell r="FT71" t="str">
            <v>п.567 № 100-р _31.01.11.150-095</v>
          </cell>
          <cell r="FU71" t="str">
            <v>Все корпуса колледжа</v>
          </cell>
          <cell r="FV71">
            <v>5</v>
          </cell>
          <cell r="FW71" t="str">
            <v>Поставка мебели для учебного процесса и текущей деятельности колледжа</v>
          </cell>
        </row>
        <row r="72">
          <cell r="FK72" t="str">
            <v>Кресло офисное</v>
          </cell>
          <cell r="FM72">
            <v>12</v>
          </cell>
          <cell r="FN72">
            <v>29557.67</v>
          </cell>
          <cell r="FP72">
            <v>0</v>
          </cell>
          <cell r="FS72" t="str">
            <v>Для обеспечения учебного процесса</v>
          </cell>
          <cell r="FT72" t="str">
            <v>п.567 № 100-р _31.01.11.150-089</v>
          </cell>
          <cell r="FU72" t="str">
            <v>Все корпуса колледжа</v>
          </cell>
          <cell r="FV72">
            <v>13</v>
          </cell>
          <cell r="FW72" t="str">
            <v>Поставка оснащения для учебного процесса и текущей деятельности колледжа</v>
          </cell>
        </row>
        <row r="73">
          <cell r="FK73" t="str">
            <v>Сейф</v>
          </cell>
          <cell r="FM73">
            <v>1</v>
          </cell>
          <cell r="FN73">
            <v>22643.37</v>
          </cell>
          <cell r="FP73">
            <v>0</v>
          </cell>
          <cell r="FS73" t="str">
            <v>Для обеспечения учебного процесса</v>
          </cell>
          <cell r="FT73" t="str">
            <v>Реестр цен_4 кв.2025: (25.99.21.114-001)</v>
          </cell>
          <cell r="FU73" t="str">
            <v>Все корпуса колледжа</v>
          </cell>
          <cell r="FV73">
            <v>5</v>
          </cell>
          <cell r="FW73" t="str">
            <v>Поставка мебели для учебного процесса и текущей деятельности колледжа</v>
          </cell>
        </row>
        <row r="74">
          <cell r="FK74" t="str">
            <v>Секция стульев многоместная</v>
          </cell>
          <cell r="FM74">
            <v>22</v>
          </cell>
          <cell r="FN74">
            <v>25926.49</v>
          </cell>
          <cell r="FP74">
            <v>6</v>
          </cell>
          <cell r="FS74" t="str">
            <v>Для обеспечения учебного процесса</v>
          </cell>
          <cell r="FT74" t="str">
            <v>п.568 № 100-р _31.01.11.150-056</v>
          </cell>
          <cell r="FU74" t="str">
            <v>Все корпуса колледжа</v>
          </cell>
          <cell r="FV74">
            <v>5</v>
          </cell>
          <cell r="FW74" t="str">
            <v>Поставка мебели для учебного процесса и текущей деятельности колледжа</v>
          </cell>
        </row>
        <row r="75">
          <cell r="FK75" t="str">
            <v>Стеллаж складской металлический</v>
          </cell>
          <cell r="FM75">
            <v>8</v>
          </cell>
          <cell r="FN75">
            <v>13530</v>
          </cell>
          <cell r="FP75">
            <v>2</v>
          </cell>
          <cell r="FS75" t="str">
            <v>Для обеспечения учебного процесса</v>
          </cell>
          <cell r="FT75" t="str">
            <v>п.610 № 100-р _31.09.11.120-006</v>
          </cell>
          <cell r="FU75" t="str">
            <v>Все корпуса колледжа</v>
          </cell>
          <cell r="FV75">
            <v>5</v>
          </cell>
          <cell r="FW75" t="str">
            <v>Поставка мебели для учебного процесса и текущей деятельности колледжа</v>
          </cell>
        </row>
        <row r="76">
          <cell r="FK76" t="str">
            <v>Стол для переговоров на металлокаркасе</v>
          </cell>
          <cell r="FM76">
            <v>12</v>
          </cell>
          <cell r="FN76">
            <v>18212.509999999998</v>
          </cell>
          <cell r="FP76">
            <v>3</v>
          </cell>
          <cell r="FS76" t="str">
            <v>Для обеспечения учебного процесса</v>
          </cell>
          <cell r="FT76" t="str">
            <v>п.570-2 № 100-р _31.01.11.110-024</v>
          </cell>
          <cell r="FU76" t="str">
            <v>Все корпуса колледжа</v>
          </cell>
          <cell r="FV76">
            <v>5</v>
          </cell>
          <cell r="FW76" t="str">
            <v>Поставка мебели для учебного процесса и текущей деятельности колледжа</v>
          </cell>
        </row>
        <row r="77">
          <cell r="FK77" t="str">
            <v>Стол обеденный на металлокаркасе</v>
          </cell>
          <cell r="FM77">
            <v>2</v>
          </cell>
          <cell r="FN77">
            <v>10106.5</v>
          </cell>
          <cell r="FP77">
            <v>1</v>
          </cell>
          <cell r="FS77" t="str">
            <v>Для обеспечения учебного процесса</v>
          </cell>
          <cell r="FT77" t="str">
            <v>Реестр цен_4 кв.2025: (31.02.10.110-004)</v>
          </cell>
          <cell r="FU77" t="str">
            <v>Все корпуса колледжа</v>
          </cell>
          <cell r="FV77">
            <v>5</v>
          </cell>
          <cell r="FW77" t="str">
            <v>Поставка мебели для учебного процесса и текущей деятельности колледжа</v>
          </cell>
        </row>
        <row r="78">
          <cell r="FK78" t="str">
            <v>Стол письменный 1 тумбовый</v>
          </cell>
          <cell r="FM78">
            <v>4</v>
          </cell>
          <cell r="FN78">
            <v>11689</v>
          </cell>
          <cell r="FP78">
            <v>1</v>
          </cell>
          <cell r="FS78" t="str">
            <v>Для обеспечения учебного процесса</v>
          </cell>
          <cell r="FT78" t="str">
            <v>п.594 № 100-р _31.01.12.110-005</v>
          </cell>
          <cell r="FU78" t="str">
            <v>Все корпуса колледжа</v>
          </cell>
          <cell r="FV78">
            <v>5</v>
          </cell>
          <cell r="FW78" t="str">
            <v>Поставка мебели для учебного процесса и текущей деятельности колледжа</v>
          </cell>
        </row>
        <row r="79">
          <cell r="FK79" t="str">
            <v>Стул для обеденного стола на металлокаркасе</v>
          </cell>
          <cell r="FM79">
            <v>9</v>
          </cell>
          <cell r="FN79">
            <v>2908</v>
          </cell>
          <cell r="FP79">
            <v>3</v>
          </cell>
          <cell r="FS79" t="str">
            <v>Для обеспечения учебного процесса</v>
          </cell>
          <cell r="FT79" t="str">
            <v>п.575 № 100-р _31.01.11.150-078</v>
          </cell>
          <cell r="FU79" t="str">
            <v>Все корпуса колледжа</v>
          </cell>
          <cell r="FV79">
            <v>5</v>
          </cell>
          <cell r="FW79" t="str">
            <v>Поставка мебели для учебного процесса и текущей деятельности колледжа</v>
          </cell>
        </row>
        <row r="80">
          <cell r="FK80" t="str">
            <v>Трибуна для выступлений</v>
          </cell>
          <cell r="FM80">
            <v>1</v>
          </cell>
          <cell r="FN80">
            <v>18677</v>
          </cell>
          <cell r="FP80">
            <v>0</v>
          </cell>
          <cell r="FS80" t="str">
            <v>Для обеспечения учебного процесса</v>
          </cell>
          <cell r="FT80" t="str">
            <v>Реестр цен_4 кв.2025: (31.09.13.190-016)</v>
          </cell>
          <cell r="FU80" t="str">
            <v>Все корпуса колледжа</v>
          </cell>
          <cell r="FV80">
            <v>5</v>
          </cell>
          <cell r="FW80" t="str">
            <v>Поставка мебели для учебного процесса и текущей деятельности колледжа</v>
          </cell>
        </row>
        <row r="81">
          <cell r="FK81" t="str">
            <v>Тумба офисная под оргтехнику</v>
          </cell>
          <cell r="FM81">
            <v>4</v>
          </cell>
          <cell r="FN81">
            <v>11495.93</v>
          </cell>
          <cell r="FP81">
            <v>1</v>
          </cell>
          <cell r="FS81" t="str">
            <v>Для обеспечения учебного процесса</v>
          </cell>
          <cell r="FT81" t="str">
            <v>п.599 № 100-р _31.01.12.150-006</v>
          </cell>
          <cell r="FU81" t="str">
            <v>Все корпуса колледжа</v>
          </cell>
          <cell r="FV81">
            <v>5</v>
          </cell>
          <cell r="FW81" t="str">
            <v>Поставка мебели для учебного процесса и текущей деятельности колледжа</v>
          </cell>
        </row>
        <row r="82">
          <cell r="FK82" t="str">
            <v>Шкаф архивный металлический</v>
          </cell>
          <cell r="FM82">
            <v>1</v>
          </cell>
          <cell r="FN82">
            <v>19984.8</v>
          </cell>
          <cell r="FP82">
            <v>1</v>
          </cell>
          <cell r="FS82" t="str">
            <v>Для обеспечения учебного процесса</v>
          </cell>
          <cell r="FT82" t="str">
            <v>п.578 № 100-р _31.01.11.122-002</v>
          </cell>
          <cell r="FU82" t="str">
            <v>Все корпуса колледжа</v>
          </cell>
          <cell r="FV82">
            <v>5</v>
          </cell>
          <cell r="FW82" t="str">
            <v>Поставка мебели для учебного процесса и текущей деятельности колледжа</v>
          </cell>
        </row>
        <row r="83">
          <cell r="FK83" t="str">
            <v>Шкаф картотечный металлический</v>
          </cell>
          <cell r="FM83">
            <v>1</v>
          </cell>
          <cell r="FN83">
            <v>32003.98</v>
          </cell>
          <cell r="FP83">
            <v>0</v>
          </cell>
          <cell r="FS83" t="str">
            <v>Для обеспечения учебного процесса</v>
          </cell>
          <cell r="FT83" t="str">
            <v>п.580 № 100-р _31.01.11.123-002</v>
          </cell>
          <cell r="FU83" t="str">
            <v>Все корпуса колледжа</v>
          </cell>
          <cell r="FV83">
            <v>5</v>
          </cell>
          <cell r="FW83" t="str">
            <v>Поставка мебели для учебного процесса и текущей деятельности колледжа</v>
          </cell>
        </row>
        <row r="84">
          <cell r="FK84" t="str">
            <v>Тумба офисная деревянная</v>
          </cell>
          <cell r="FM84">
            <v>1</v>
          </cell>
          <cell r="FN84">
            <v>7247.5</v>
          </cell>
          <cell r="FP84">
            <v>0</v>
          </cell>
          <cell r="FS84" t="str">
            <v>Для обеспечения учебного процесса</v>
          </cell>
          <cell r="FT84" t="str">
            <v>п.599 № 100-р _31.01.12.150-002</v>
          </cell>
          <cell r="FU84" t="str">
            <v>Все корпуса колледжа</v>
          </cell>
          <cell r="FV84">
            <v>5</v>
          </cell>
          <cell r="FW84" t="str">
            <v>Поставка мебели для учебного процесса и текущей деятельности колледжа</v>
          </cell>
        </row>
        <row r="85">
          <cell r="FK85" t="str">
            <v>Шкаф архивный металлический</v>
          </cell>
          <cell r="FM85">
            <v>1</v>
          </cell>
          <cell r="FN85">
            <v>57983.6</v>
          </cell>
          <cell r="FP85">
            <v>1</v>
          </cell>
          <cell r="FS85" t="str">
            <v>Для обеспечения учебного процесса</v>
          </cell>
          <cell r="FT85" t="str">
            <v>п.578 № 100-р _31.01.11.122-008</v>
          </cell>
          <cell r="FU85" t="str">
            <v>Все корпуса колледжа</v>
          </cell>
          <cell r="FV85">
            <v>5</v>
          </cell>
          <cell r="FW85" t="str">
            <v>Поставка мебели для учебного процесса и текущей деятельности колледжа</v>
          </cell>
        </row>
        <row r="86">
          <cell r="FK86" t="str">
            <v>Шкаф деревянный для документов, закрытый</v>
          </cell>
          <cell r="FM86">
            <v>11</v>
          </cell>
          <cell r="FN86">
            <v>45264.34</v>
          </cell>
          <cell r="FP86">
            <v>4</v>
          </cell>
          <cell r="FS86" t="str">
            <v>Для обеспечения учебного процесса</v>
          </cell>
          <cell r="FT86" t="str">
            <v>п.600 № 100-р _31.01.12.139-025</v>
          </cell>
          <cell r="FU86" t="str">
            <v>Все корпуса колледжа</v>
          </cell>
          <cell r="FV86">
            <v>5</v>
          </cell>
          <cell r="FW86" t="str">
            <v>Поставка мебели для учебного процесса и текущей деятельности колледжа</v>
          </cell>
        </row>
        <row r="87">
          <cell r="FK87" t="str">
            <v>Стеллаж складской металлический</v>
          </cell>
          <cell r="FM87">
            <v>1</v>
          </cell>
          <cell r="FN87">
            <v>18433.490000000002</v>
          </cell>
          <cell r="FP87">
            <v>9</v>
          </cell>
          <cell r="FS87" t="str">
            <v>Для обеспечения учебного процесса</v>
          </cell>
          <cell r="FT87" t="str">
            <v>п.610 № 100-р _31.09.11.120-005</v>
          </cell>
          <cell r="FU87" t="str">
            <v>Все корпуса колледжа</v>
          </cell>
          <cell r="FV87">
            <v>5</v>
          </cell>
          <cell r="FW87" t="str">
            <v>Поставка мебели для учебного процесса и текущей деятельности колледжа</v>
          </cell>
        </row>
        <row r="88">
          <cell r="FK88" t="str">
            <v>Стул на металлическом каркасе для офиса</v>
          </cell>
          <cell r="FM88">
            <v>25</v>
          </cell>
          <cell r="FN88">
            <v>9048.4500000000007</v>
          </cell>
          <cell r="FP88">
            <v>5</v>
          </cell>
          <cell r="FS88" t="str">
            <v>Для обеспечения учебного процесса</v>
          </cell>
          <cell r="FT88" t="str">
            <v>п.574 № 100-р _31.01.11.150-014</v>
          </cell>
          <cell r="FU88" t="str">
            <v>Все корпуса колледжа</v>
          </cell>
          <cell r="FV88">
            <v>5</v>
          </cell>
          <cell r="FW88" t="str">
            <v>Поставка мебели для учебного процесса и текущей деятельности колледжа</v>
          </cell>
        </row>
        <row r="89">
          <cell r="FK89" t="str">
            <v xml:space="preserve"> Шкаф для одежды металлический</v>
          </cell>
          <cell r="FM89">
            <v>2</v>
          </cell>
          <cell r="FN89">
            <v>21526.5</v>
          </cell>
          <cell r="FP89">
            <v>1</v>
          </cell>
          <cell r="FS89" t="str">
            <v>Для обеспечения учебного процесса</v>
          </cell>
          <cell r="FT89" t="str">
            <v>п.579 № 100-р _31.01.11.121-006</v>
          </cell>
          <cell r="FU89" t="str">
            <v>Все корпуса колледжа</v>
          </cell>
          <cell r="FV89">
            <v>5</v>
          </cell>
          <cell r="FW89" t="str">
            <v>Поставка мебели для учебного процесса и текущей деятельности колледжа</v>
          </cell>
        </row>
        <row r="90">
          <cell r="FK90" t="str">
            <v>IP-телефон</v>
          </cell>
          <cell r="FM90">
            <v>8</v>
          </cell>
          <cell r="FN90">
            <v>10208.5</v>
          </cell>
          <cell r="FP90">
            <v>2</v>
          </cell>
          <cell r="FS90" t="str">
            <v>Для организации ip-телефонии; для замены старых аналоговых аппаратов</v>
          </cell>
          <cell r="FT90" t="str">
            <v>п.546 № 100-р _26.30.11.119-033</v>
          </cell>
          <cell r="FU90" t="str">
            <v>Балтийская 35,Курляндская 39 ,Моховая 6 ,Охотничий 7, Швецова 22, Балтийская 26</v>
          </cell>
          <cell r="FV90">
            <v>4</v>
          </cell>
          <cell r="FW90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91">
          <cell r="FK91" t="str">
            <v>Источник бесперебойного питания (интерактивный)</v>
          </cell>
          <cell r="FM91">
            <v>43</v>
          </cell>
          <cell r="FN91">
            <v>6170.74</v>
          </cell>
          <cell r="FP91">
            <v>7</v>
          </cell>
          <cell r="FS91" t="str">
            <v>Для резервирования рабочих станций; Для работы с персанальными данными</v>
          </cell>
          <cell r="FT91" t="str">
            <v>п.543 № 100-р _26.20.40.111-010</v>
          </cell>
          <cell r="FU91" t="str">
            <v>Балтийская 35,Курляндская 39 ,Моховая 6 ,Охотничий 7, Швецова 22, Балтийская 26</v>
          </cell>
          <cell r="FV91">
            <v>4</v>
          </cell>
          <cell r="FW91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92">
          <cell r="FK92" t="str">
            <v>Презентационное оборудование в составе: Экран для проектора</v>
          </cell>
          <cell r="FM92">
            <v>16</v>
          </cell>
          <cell r="FN92">
            <v>41898</v>
          </cell>
          <cell r="FP92">
            <v>0</v>
          </cell>
          <cell r="FS92" t="str">
            <v>Для обеспечения учебного процесса всех специальностей</v>
          </cell>
          <cell r="FT92" t="str">
            <v>п.558 № 100-р _26.70.17.150-008</v>
          </cell>
          <cell r="FU92" t="str">
            <v>Балтийская 35,Курляндская 39 ,Моховая 6 ,Охотничий 7, Швецова 22, Балтийская 26</v>
          </cell>
          <cell r="FV92">
            <v>4</v>
          </cell>
          <cell r="FW92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93">
          <cell r="FK93" t="str">
            <v>Презентационное оборудование в составе: Проектор</v>
          </cell>
          <cell r="FM93">
            <v>16</v>
          </cell>
          <cell r="FN93">
            <v>57746.67</v>
          </cell>
          <cell r="FP93">
            <v>0</v>
          </cell>
          <cell r="FS93" t="str">
            <v>Для обеспечения учебного процесса всех специальностей</v>
          </cell>
          <cell r="FT93" t="str">
            <v>п.537 № 100-р _26.20.17.120-002</v>
          </cell>
          <cell r="FU93" t="str">
            <v>Балтийская 35, Курляндская 39, Моховая 6, Охотничий 7,  Швецова 22, Балтийская 26</v>
          </cell>
          <cell r="FV93">
            <v>4</v>
          </cell>
          <cell r="FW93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94">
          <cell r="FK94" t="str">
            <v>Презентационное оборудование в составе: Кронштейн</v>
          </cell>
          <cell r="FM94">
            <v>13</v>
          </cell>
          <cell r="FN94">
            <v>2467.33</v>
          </cell>
          <cell r="FP94">
            <v>0</v>
          </cell>
          <cell r="FS94" t="str">
            <v>Для обеспечения учебного процесса всех специальностей</v>
          </cell>
          <cell r="FT94" t="str">
            <v>Реестр цен_4 кв.2025: (25.94.12.190-004)</v>
          </cell>
          <cell r="FU94" t="str">
            <v>Балтийская 35, Курляндская 39, Моховая 6, Охотничий 7,  Швецова 22, Балтийская 26</v>
          </cell>
          <cell r="FV94">
            <v>4</v>
          </cell>
          <cell r="FW94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95">
          <cell r="FK95" t="str">
            <v>Многофункциональное устройство (МФУ) (лазерное)</v>
          </cell>
          <cell r="FM95">
            <v>21</v>
          </cell>
          <cell r="FN95">
            <v>106382.08</v>
          </cell>
          <cell r="FP95">
            <v>4</v>
          </cell>
          <cell r="FS95" t="str">
            <v>Для обеспечения учебного и рабочего процесса всех специальностей</v>
          </cell>
          <cell r="FT95" t="str">
            <v>п.538 № 100-р _26.20.18.120-009</v>
          </cell>
          <cell r="FU95" t="str">
            <v>Балтийская 35, Курляндская 39, Моховая 6, Охотничий 7,  Швецова 22, Балтийская 26</v>
          </cell>
          <cell r="FV95">
            <v>4</v>
          </cell>
          <cell r="FW95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96">
          <cell r="FK96" t="str">
            <v>Коммутатор</v>
          </cell>
          <cell r="FM96">
            <v>12</v>
          </cell>
          <cell r="FN96">
            <v>225823</v>
          </cell>
          <cell r="FP96">
            <v>8</v>
          </cell>
          <cell r="FS96" t="str">
            <v>Для замены в отледельных участка локальной сети</v>
          </cell>
          <cell r="FT96" t="str">
            <v>Реестр цен_4 кв.2025: (26.30.11.114-106)</v>
          </cell>
          <cell r="FU96" t="str">
            <v>Балтийская 35, Курляндская 39, Моховая 6, Охотничий 7,  Швецова 22, Балтийская 26</v>
          </cell>
          <cell r="FV96">
            <v>4</v>
          </cell>
          <cell r="FW96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97">
          <cell r="FK97" t="str">
            <v>Ноутбук</v>
          </cell>
          <cell r="FM97">
            <v>24</v>
          </cell>
          <cell r="FN97">
            <v>73393.58</v>
          </cell>
          <cell r="FP97">
            <v>6</v>
          </cell>
          <cell r="FS97" t="str">
            <v>Для обеспечения учебного и рабочего процесса всех специальностей</v>
          </cell>
          <cell r="FT97" t="str">
            <v>п.521 № 100-р _26.20.11.110-105</v>
          </cell>
          <cell r="FU97" t="str">
            <v>Балтийская 35, Курляндская 39, Моховая 6, Охотничий 7,  Швецова 22, Балтийская 26</v>
          </cell>
          <cell r="FV97">
            <v>4</v>
          </cell>
          <cell r="FW97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98">
          <cell r="FK98" t="str">
            <v>Интерактивная панель</v>
          </cell>
          <cell r="FM98">
            <v>1</v>
          </cell>
          <cell r="FN98">
            <v>375551.7</v>
          </cell>
          <cell r="FP98">
            <v>5</v>
          </cell>
          <cell r="FS98" t="str">
            <v>Для обеспечения учебного и рабочего процесса всех специальностей</v>
          </cell>
          <cell r="FT98" t="str">
            <v>п.524 № 100-р _26.20.13.000-105</v>
          </cell>
          <cell r="FU98" t="str">
            <v>Балтийская 35, Курляндская 39, Моховая 6, Охотничий 7,  Швецова 22, Балтийская 26</v>
          </cell>
          <cell r="FV98">
            <v>4</v>
          </cell>
          <cell r="FW98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99">
          <cell r="FK99" t="str">
            <v>Насос воздушный для накачивания мячей тип 3</v>
          </cell>
          <cell r="FM99">
            <v>4</v>
          </cell>
          <cell r="FN99">
            <v>1315</v>
          </cell>
          <cell r="FP99">
            <v>1</v>
          </cell>
          <cell r="FS99" t="str">
            <v>Для обеспечения учебного процесса по физической культуре и раброты спортивных секций и клубов</v>
          </cell>
          <cell r="FT99" t="str">
            <v>Реестр цен_4 кв.2025: (28.13.22.000-006)</v>
          </cell>
          <cell r="FU99" t="str">
            <v>Корупус 1 Балтийская 35; Корпус 5 Курляндская 39; Корпус 6 Моховая 6</v>
          </cell>
          <cell r="FV99">
            <v>14</v>
          </cell>
          <cell r="FW99" t="str">
            <v>Поставка спортивного инвентаря для учебного процесса</v>
          </cell>
        </row>
        <row r="100">
          <cell r="FK100" t="str">
            <v>Гантель тип 2</v>
          </cell>
          <cell r="FM100">
            <v>16</v>
          </cell>
          <cell r="FN100">
            <v>550.34</v>
          </cell>
          <cell r="FP100">
            <v>4</v>
          </cell>
          <cell r="FS100" t="str">
            <v>Для обеспечения учебного процесса по физической культуре и раброты спортивных секций и клубов</v>
          </cell>
          <cell r="FT100" t="str">
            <v>Реестр цен_4 кв.2025: (32.30.14.119-046)</v>
          </cell>
          <cell r="FU100" t="str">
            <v>Все корпуса Курляндская 39, Балтийская 35, Моховая 6</v>
          </cell>
          <cell r="FV100">
            <v>14</v>
          </cell>
          <cell r="FW100" t="str">
            <v>Поставка спортивного инвентаря для учебного процесса</v>
          </cell>
        </row>
        <row r="101">
          <cell r="FK101" t="str">
            <v>Гантель тип 4</v>
          </cell>
          <cell r="FM101">
            <v>17</v>
          </cell>
          <cell r="FN101">
            <v>943.98</v>
          </cell>
          <cell r="FP101">
            <v>3</v>
          </cell>
          <cell r="FS101" t="str">
            <v>Для обеспечения учебного процесса по физической культуре и раброты спортивных секций и клубов</v>
          </cell>
          <cell r="FT101" t="str">
            <v>Реестр цен_4 кв.2025: (32.30.14.119-048)</v>
          </cell>
          <cell r="FU101" t="str">
            <v>Все корпуса Курляндская 39, Балтийская 35, Моховая 7</v>
          </cell>
          <cell r="FV101">
            <v>14</v>
          </cell>
          <cell r="FW101" t="str">
            <v>Поставка спортивного инвентаря для учебного процесса</v>
          </cell>
        </row>
        <row r="102">
          <cell r="FK102" t="str">
            <v>Гантель тип 6</v>
          </cell>
          <cell r="FM102">
            <v>8</v>
          </cell>
          <cell r="FN102">
            <v>1518.87</v>
          </cell>
          <cell r="FP102">
            <v>2</v>
          </cell>
          <cell r="FS102" t="str">
            <v>Для обеспечения учебного процесса по физической культуре и раброты спортивных секций и клубов</v>
          </cell>
          <cell r="FT102" t="str">
            <v>Реестр цен_4 кв.2025: (32.30.14.119-050)</v>
          </cell>
          <cell r="FU102" t="str">
            <v>Все корпуса Курляндская 39, Балтийская 35, Моховая 8</v>
          </cell>
          <cell r="FV102">
            <v>14</v>
          </cell>
          <cell r="FW102" t="str">
            <v>Поставка спортивного инвентаря для учебного процесса</v>
          </cell>
        </row>
        <row r="103">
          <cell r="FK103" t="str">
            <v>Щит баскетбольный навесной</v>
          </cell>
          <cell r="FM103">
            <v>1</v>
          </cell>
          <cell r="FN103">
            <v>59182.33</v>
          </cell>
          <cell r="FP103">
            <v>1</v>
          </cell>
          <cell r="FS103" t="str">
            <v>Для обеспечения учебного процесса по физической культуре и раброты спортивных секций и клубов</v>
          </cell>
          <cell r="FT103" t="str">
            <v>НМЦК</v>
          </cell>
          <cell r="FU103" t="str">
            <v>Все корпуса Курляндская 39, Балтийская 35, Моховая 10</v>
          </cell>
          <cell r="FV103">
            <v>14</v>
          </cell>
          <cell r="FW103" t="str">
            <v>Поставка спортивного инвентаря для учебного процесса</v>
          </cell>
        </row>
        <row r="104">
          <cell r="FK104" t="str">
            <v>Степп платформа пит 1</v>
          </cell>
          <cell r="FM104">
            <v>34</v>
          </cell>
          <cell r="FN104">
            <v>2115.59</v>
          </cell>
          <cell r="FP104">
            <v>6</v>
          </cell>
          <cell r="FS104" t="str">
            <v>Для обеспечения учебного процесса по физической культуре и раброты спортивных секций и клубов</v>
          </cell>
          <cell r="FT104" t="str">
            <v>Реестр цен_4 кв.2025: (32.30.14.129-020)</v>
          </cell>
          <cell r="FU104" t="str">
            <v>Все корпуса Курляндская 39, Балтийская 35, Моховая 12</v>
          </cell>
          <cell r="FV104">
            <v>14</v>
          </cell>
          <cell r="FW104" t="str">
            <v>Поставка спортивного инвентаря для учебного процесса</v>
          </cell>
        </row>
        <row r="105">
          <cell r="FK105" t="str">
            <v>Станок для отжиманий тип 1</v>
          </cell>
          <cell r="FM105">
            <v>1</v>
          </cell>
          <cell r="FN105">
            <v>3525.58</v>
          </cell>
          <cell r="FP105">
            <v>1</v>
          </cell>
          <cell r="FS105" t="str">
            <v>Для обеспечения учебного процесса по физической культуре и раброты спортивных секций и клубов</v>
          </cell>
          <cell r="FT105" t="str">
            <v>Реестр цен_4 кв.2025: (32.30.15.299-035)</v>
          </cell>
          <cell r="FU105" t="str">
            <v>Все корпуса Курляндская 39, Балтийская 35, Моховая 15</v>
          </cell>
          <cell r="FV105">
            <v>14</v>
          </cell>
          <cell r="FW105" t="str">
            <v>Поставка спортивного инвентаря для учебного процесса</v>
          </cell>
        </row>
        <row r="106">
          <cell r="FK106" t="str">
            <v>Турник разнохватовый тип 1</v>
          </cell>
          <cell r="FM106">
            <v>2</v>
          </cell>
          <cell r="FN106">
            <v>4899.8500000000004</v>
          </cell>
          <cell r="FP106">
            <v>1</v>
          </cell>
          <cell r="FS106" t="str">
            <v>Для обеспечения учебного процесса по физической культуре и раброты спортивных секций и клубов</v>
          </cell>
          <cell r="FT106" t="str">
            <v>Реестр цен_4 кв.2025: (32.30.14.119-025)</v>
          </cell>
          <cell r="FU106" t="str">
            <v>Все корпуса Курляндская 39, Балтийская 35, Моховая 17</v>
          </cell>
          <cell r="FV106">
            <v>14</v>
          </cell>
          <cell r="FW106" t="str">
            <v>Поставка спортивного инвентаря для учебного процесса</v>
          </cell>
        </row>
        <row r="107">
          <cell r="FK107" t="str">
            <v>Тумба для наклонов (ГТО)</v>
          </cell>
          <cell r="FM107">
            <v>1</v>
          </cell>
          <cell r="FN107">
            <v>5400</v>
          </cell>
          <cell r="FP107">
            <v>1</v>
          </cell>
          <cell r="FS107" t="str">
            <v>Для обеспечения учебного процесса по физической культуре и раброты спортивных секций и клубов</v>
          </cell>
          <cell r="FT107" t="str">
            <v>НМЦК</v>
          </cell>
          <cell r="FU107" t="str">
            <v>Все корпуса Курляндская 39, Балтийская 35, Моховая 18</v>
          </cell>
          <cell r="FV107">
            <v>14</v>
          </cell>
          <cell r="FW107" t="str">
            <v>Поставка спортивного инвентаря для учебного процесса</v>
          </cell>
        </row>
        <row r="108">
          <cell r="FK108" t="str">
            <v>Линейка складная измерительная для прыжков в длину с места тип 1</v>
          </cell>
          <cell r="FM108">
            <v>2</v>
          </cell>
          <cell r="FN108">
            <v>6439.2</v>
          </cell>
          <cell r="FP108">
            <v>1</v>
          </cell>
          <cell r="FS108" t="str">
            <v>Для обеспечения учебного процесса по физической культуре и раброты спортивных секций и клубов</v>
          </cell>
          <cell r="FT108" t="str">
            <v>Реестр цен_4 кв.2025: (32.30.14.149-021)</v>
          </cell>
          <cell r="FU108" t="str">
            <v>Все корпуса Курляндская 39, Балтийская 35, Моховая 20</v>
          </cell>
          <cell r="FV108">
            <v>14</v>
          </cell>
          <cell r="FW108" t="str">
            <v>Поставка спортивного инвентаря для учебного процесса</v>
          </cell>
        </row>
        <row r="109">
          <cell r="FK109" t="str">
            <v>Дорожка-балансир (лестница веревочная напольная) тип 1</v>
          </cell>
          <cell r="FM109">
            <v>5</v>
          </cell>
          <cell r="FN109">
            <v>2035.07</v>
          </cell>
          <cell r="FP109">
            <v>0</v>
          </cell>
          <cell r="FS109" t="str">
            <v>Для обеспечения учебного процесса по физической культуре и раброты спортивных секций и клубов</v>
          </cell>
          <cell r="FT109" t="str">
            <v>Реестр цен_4 кв.2025: (32.30.15.299-037)</v>
          </cell>
          <cell r="FU109" t="str">
            <v>Все корпуса Курляндская 39, Балтийская 35, Моховая 21</v>
          </cell>
          <cell r="FV109">
            <v>14</v>
          </cell>
          <cell r="FW109" t="str">
            <v>Поставка спортивного инвентаря для учебного процесса</v>
          </cell>
        </row>
        <row r="110">
          <cell r="FK110" t="str">
            <v>Дорожка-балансир (лестница веревочная напольная) тип 2</v>
          </cell>
          <cell r="FM110">
            <v>5</v>
          </cell>
          <cell r="FN110">
            <v>1611.91</v>
          </cell>
          <cell r="FP110">
            <v>0</v>
          </cell>
          <cell r="FS110" t="str">
            <v>Для обеспечения учебного процесса по физической культуре и раброты спортивных секций и клубов</v>
          </cell>
          <cell r="FT110" t="str">
            <v>Реестр цен_4 кв.2025: (32.30.15.299-043)</v>
          </cell>
          <cell r="FU110" t="str">
            <v>Все корпуса Курляндская 39, Балтийская 35, Моховая 22</v>
          </cell>
          <cell r="FV110">
            <v>14</v>
          </cell>
          <cell r="FW110" t="str">
            <v>Поставка спортивного инвентаря для учебного процесса</v>
          </cell>
        </row>
        <row r="111">
          <cell r="FK111" t="str">
            <v>Скамья тренировочная универсальная тип 1</v>
          </cell>
          <cell r="FM111">
            <v>1</v>
          </cell>
          <cell r="FN111">
            <v>12050.63</v>
          </cell>
          <cell r="FP111">
            <v>1</v>
          </cell>
          <cell r="FS111" t="str">
            <v>Для обеспечения учебного процесса по физической культуре и раброты спортивных секций и клубов</v>
          </cell>
          <cell r="FT111" t="str">
            <v>Реестр цен_4 кв.2025: (32.30.14.117-017)</v>
          </cell>
          <cell r="FU111" t="str">
            <v>Все корпуса Курляндская 39, Балтийская 35, Моховая 26</v>
          </cell>
          <cell r="FV111">
            <v>14</v>
          </cell>
          <cell r="FW111" t="str">
            <v>Поставка спортивного инвентаря для учебного процесса</v>
          </cell>
        </row>
        <row r="112">
          <cell r="FK112" t="str">
            <v>Корзина для хранения мячей тип 1</v>
          </cell>
          <cell r="FM112">
            <v>4</v>
          </cell>
          <cell r="FN112">
            <v>13851.52</v>
          </cell>
          <cell r="FP112">
            <v>0</v>
          </cell>
          <cell r="FS112" t="str">
            <v>Для обеспечения учебного процесса по физической культуре и раброты спортивных секций и клубов</v>
          </cell>
          <cell r="FT112" t="str">
            <v>Реестр цен_4 кв.2025: (32.30.15.119-015)</v>
          </cell>
          <cell r="FU112" t="str">
            <v>Все корпуса Курляндская 39, Балтийская 35, Моховая 27</v>
          </cell>
          <cell r="FV112">
            <v>14</v>
          </cell>
          <cell r="FW112" t="str">
            <v>Поставка спортивного инвентаря для учебного процесса</v>
          </cell>
        </row>
        <row r="113">
          <cell r="FK113" t="str">
            <v>Парикмахерское кресло</v>
          </cell>
          <cell r="FM113">
            <v>16</v>
          </cell>
          <cell r="FN113">
            <v>27703.33</v>
          </cell>
          <cell r="FP113">
            <v>4</v>
          </cell>
          <cell r="FS113" t="str">
            <v>Для обеспечения учебного процесса по специальности: 43.02.17 Технологии индустрии красоты</v>
          </cell>
          <cell r="FT113" t="str">
            <v>НМЦК</v>
          </cell>
          <cell r="FU113" t="str">
            <v>Корпус 3 ул.Балтийская 26,лит.А (общежитие)</v>
          </cell>
          <cell r="FV113">
            <v>8</v>
          </cell>
          <cell r="FW113" t="str">
            <v>Поставка оборудования для обеспечения учебного процеса по специальности: 43.02.17 Технологии индустрии красоты</v>
          </cell>
        </row>
        <row r="114">
          <cell r="FK114" t="str">
            <v>Зеркало двухстороннее</v>
          </cell>
          <cell r="FM114">
            <v>8</v>
          </cell>
          <cell r="FN114">
            <v>61685</v>
          </cell>
          <cell r="FP114">
            <v>2</v>
          </cell>
          <cell r="FS114" t="str">
            <v>Для обеспечения учебного процесса по специальности: 43.02.17 Технологии индустрии красоты</v>
          </cell>
          <cell r="FT114" t="str">
            <v>НМЦК</v>
          </cell>
          <cell r="FU114" t="str">
            <v>Корпус 3 ул.Балтийская 26,лит.А</v>
          </cell>
          <cell r="FV114">
            <v>8</v>
          </cell>
          <cell r="FW114" t="str">
            <v>Поставка оборудования для обеспечения учебного процеса по специальности: 43.02.17 Технологии индустрии красоты</v>
          </cell>
        </row>
        <row r="115">
          <cell r="FK115" t="str">
            <v>Дрель-шуруповерт</v>
          </cell>
          <cell r="FM115">
            <v>8</v>
          </cell>
          <cell r="FN115">
            <v>5305.33</v>
          </cell>
          <cell r="FP115">
            <v>0</v>
          </cell>
          <cell r="FS115" t="str">
            <v>Для обеспечения учебного процесса по специальностям: 08.02.09 - Монтаж, наладка и эксплуатация электрооборудования промышленных и гражданских зданий 09.02.01 - Компьютерные системы и комплексы,  13.02.11 Техническая эксплуатация и обслуживание электрического и электромеханического оборудования (по отраслям)</v>
          </cell>
          <cell r="FT115" t="str">
            <v>НМЦК</v>
          </cell>
          <cell r="FU115" t="str">
            <v>Корпус 2 Охотничий пер. 7,лит.Б (Учебные мастерские)</v>
          </cell>
          <cell r="FV115">
            <v>11</v>
          </cell>
          <cell r="FW115" t="str">
            <v>Поставка оборудования для отделения информационных технологий</v>
          </cell>
        </row>
        <row r="116">
          <cell r="FK116" t="str">
            <v>Инструмент обжимной для конечных гильз</v>
          </cell>
          <cell r="FM116">
            <v>8</v>
          </cell>
          <cell r="FN116">
            <v>4801.33</v>
          </cell>
          <cell r="FP116">
            <v>2</v>
          </cell>
          <cell r="FS116" t="str">
            <v>Для обеспечения учебного процесса по специальностям: 08.02.09 - Монтаж, наладка и эксплуатация электрооборудования промышленных и гражданских зданий 09.02.01 - Компьютерные системы и комплексы,  13.02.11 Техническая эксплуатация и обслуживание электрического и электромеханического оборудования (по отраслям)</v>
          </cell>
          <cell r="FT116" t="str">
            <v>НМЦК</v>
          </cell>
          <cell r="FU116" t="str">
            <v>Корпус 2 Охотничий пер. 7, лит.Б (Учебные мастерские)</v>
          </cell>
          <cell r="FV116">
            <v>11</v>
          </cell>
          <cell r="FW116" t="str">
            <v>Поставка оборудования для отделения информационных технологий</v>
          </cell>
        </row>
        <row r="117">
          <cell r="FK117" t="str">
            <v/>
          </cell>
          <cell r="FM117" t="str">
            <v/>
          </cell>
          <cell r="FN117" t="str">
            <v/>
          </cell>
          <cell r="FO117" t="str">
            <v/>
          </cell>
          <cell r="FP117" t="str">
            <v/>
          </cell>
          <cell r="FQ117" t="str">
            <v/>
          </cell>
          <cell r="FR117" t="str">
            <v/>
          </cell>
          <cell r="FS117" t="str">
            <v/>
          </cell>
          <cell r="FT117" t="str">
            <v/>
          </cell>
          <cell r="FU117" t="str">
            <v/>
          </cell>
          <cell r="FV117" t="str">
            <v/>
          </cell>
          <cell r="FW117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114"/>
  <sheetViews>
    <sheetView zoomScale="55" zoomScaleNormal="55" workbookViewId="0">
      <pane ySplit="4" topLeftCell="A5" activePane="bottomLeft" state="frozen"/>
      <selection activeCell="G173" sqref="G173"/>
      <selection pane="bottomLeft" activeCell="F14" sqref="F14"/>
    </sheetView>
  </sheetViews>
  <sheetFormatPr defaultRowHeight="18.75" x14ac:dyDescent="0.25"/>
  <cols>
    <col min="2" max="2" width="47.140625" customWidth="1"/>
    <col min="4" max="4" width="16.85546875" customWidth="1"/>
    <col min="5" max="5" width="17.28515625" customWidth="1"/>
    <col min="7" max="8" width="21" customWidth="1"/>
    <col min="9" max="9" width="47.7109375" customWidth="1"/>
    <col min="10" max="10" width="24.5703125" customWidth="1"/>
    <col min="11" max="11" width="19" customWidth="1"/>
    <col min="13" max="13" width="9.140625" style="2"/>
    <col min="14" max="14" width="78.28515625" style="3" customWidth="1"/>
  </cols>
  <sheetData>
    <row r="1" spans="1:14" ht="19.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x14ac:dyDescent="0.25">
      <c r="A2" s="4" t="s">
        <v>1</v>
      </c>
      <c r="B2" s="5" t="s">
        <v>2</v>
      </c>
      <c r="C2" s="6" t="s">
        <v>3</v>
      </c>
      <c r="D2" s="7"/>
      <c r="E2" s="5"/>
      <c r="F2" s="6" t="s">
        <v>4</v>
      </c>
      <c r="G2" s="5"/>
      <c r="H2" s="8" t="s">
        <v>5</v>
      </c>
      <c r="I2" s="6" t="s">
        <v>6</v>
      </c>
      <c r="J2" s="7" t="s">
        <v>7</v>
      </c>
      <c r="K2" s="5" t="s">
        <v>8</v>
      </c>
    </row>
    <row r="3" spans="1:14" ht="32.25" thickBot="1" x14ac:dyDescent="0.3">
      <c r="A3" s="9"/>
      <c r="B3" s="10"/>
      <c r="C3" s="11" t="s">
        <v>9</v>
      </c>
      <c r="D3" s="12" t="s">
        <v>10</v>
      </c>
      <c r="E3" s="13" t="s">
        <v>11</v>
      </c>
      <c r="F3" s="11" t="s">
        <v>9</v>
      </c>
      <c r="G3" s="13" t="s">
        <v>11</v>
      </c>
      <c r="H3" s="14"/>
      <c r="I3" s="15"/>
      <c r="J3" s="16"/>
      <c r="K3" s="10"/>
      <c r="M3" s="17"/>
      <c r="N3" s="17" t="s">
        <v>12</v>
      </c>
    </row>
    <row r="4" spans="1:14" x14ac:dyDescent="0.25">
      <c r="A4" s="18">
        <v>1</v>
      </c>
      <c r="B4" s="19">
        <v>2</v>
      </c>
      <c r="C4" s="20">
        <v>3</v>
      </c>
      <c r="D4" s="21">
        <v>4</v>
      </c>
      <c r="E4" s="19">
        <v>5</v>
      </c>
      <c r="F4" s="20">
        <v>6</v>
      </c>
      <c r="G4" s="19">
        <v>7</v>
      </c>
      <c r="H4" s="22">
        <v>8</v>
      </c>
      <c r="I4" s="20">
        <v>9</v>
      </c>
      <c r="J4" s="23">
        <v>10</v>
      </c>
      <c r="K4" s="19">
        <v>11</v>
      </c>
      <c r="M4" s="17"/>
      <c r="N4" s="24"/>
    </row>
    <row r="5" spans="1:14" ht="63" x14ac:dyDescent="0.25">
      <c r="A5" s="25">
        <v>1</v>
      </c>
      <c r="B5" s="26" t="str">
        <f>'[1]26-27-28 (ноябрь)'!FK9</f>
        <v>Газонокосилка тип 1</v>
      </c>
      <c r="C5" s="27">
        <f>'[1]26-27-28 (ноябрь)'!FM9</f>
        <v>1</v>
      </c>
      <c r="D5" s="28">
        <f>'[1]26-27-28 (ноябрь)'!FN9</f>
        <v>9820.2800000000007</v>
      </c>
      <c r="E5" s="29">
        <f>C5*D5</f>
        <v>9820.2800000000007</v>
      </c>
      <c r="F5" s="27">
        <f>'[1]26-27-28 (ноябрь)'!FP9</f>
        <v>0</v>
      </c>
      <c r="G5" s="30">
        <f>D5*F5</f>
        <v>0</v>
      </c>
      <c r="H5" s="31">
        <f>E5+G5</f>
        <v>9820.2800000000007</v>
      </c>
      <c r="I5" s="32" t="str">
        <f>'[1]26-27-28 (ноябрь)'!FS9</f>
        <v>Для пострижки газонов на територрии корпусов</v>
      </c>
      <c r="J5" s="33" t="str">
        <f>'[1]26-27-28 (ноябрь)'!FT9</f>
        <v>Реестр цен_4 кв.2025: (28.30.40.000-001)</v>
      </c>
      <c r="K5" s="34" t="str">
        <f>'[1]26-27-28 (ноябрь)'!FU9</f>
        <v>Курляндская 39,Швицова 22,Охотничий 7,Балтийская 26</v>
      </c>
      <c r="M5" s="35">
        <f>'[1]26-27-28 (ноябрь)'!FV9</f>
        <v>7</v>
      </c>
      <c r="N5" s="36" t="str">
        <f>'[1]26-27-28 (ноябрь)'!FW9</f>
        <v>Поставка оборудования для обеспечения текущей деятельности колледжа</v>
      </c>
    </row>
    <row r="6" spans="1:14" ht="63" x14ac:dyDescent="0.25">
      <c r="A6" s="25">
        <v>2</v>
      </c>
      <c r="B6" s="26" t="str">
        <f>'[1]26-27-28 (ноябрь)'!FK10</f>
        <v xml:space="preserve">Шуруповерт </v>
      </c>
      <c r="C6" s="27">
        <f>'[1]26-27-28 (ноябрь)'!FM10</f>
        <v>4</v>
      </c>
      <c r="D6" s="28">
        <f>'[1]26-27-28 (ноябрь)'!FN10</f>
        <v>24333.33</v>
      </c>
      <c r="E6" s="29">
        <f t="shared" ref="E6:E69" si="0">C6*D6</f>
        <v>97333.32</v>
      </c>
      <c r="F6" s="27">
        <f>'[1]26-27-28 (ноябрь)'!FP10</f>
        <v>0</v>
      </c>
      <c r="G6" s="30">
        <f t="shared" ref="G6:G69" si="1">D6*F6</f>
        <v>0</v>
      </c>
      <c r="H6" s="31">
        <f t="shared" ref="H6:H69" si="2">E6+G6</f>
        <v>97333.32</v>
      </c>
      <c r="I6" s="32" t="str">
        <f>'[1]26-27-28 (ноябрь)'!FS10</f>
        <v>Для обеспечения учебного процесса,а также для мелкого ремонта в учебных и жилых корпусах</v>
      </c>
      <c r="J6" s="33" t="str">
        <f>'[1]26-27-28 (ноябрь)'!FT10</f>
        <v>НМЦК</v>
      </c>
      <c r="K6" s="34" t="str">
        <f>'[1]26-27-28 (ноябрь)'!FU10</f>
        <v>Курляндская 39,Швицова 22,Охотничий 7,Балтийская 26</v>
      </c>
      <c r="M6" s="35">
        <f>'[1]26-27-28 (ноябрь)'!FV10</f>
        <v>7</v>
      </c>
      <c r="N6" s="36" t="str">
        <f>'[1]26-27-28 (ноябрь)'!FW10</f>
        <v>Поставка оборудования для обеспечения текущей деятельности колледжа</v>
      </c>
    </row>
    <row r="7" spans="1:14" ht="47.25" x14ac:dyDescent="0.25">
      <c r="A7" s="25">
        <v>3</v>
      </c>
      <c r="B7" s="26" t="str">
        <f>'[1]26-27-28 (ноябрь)'!FK11</f>
        <v>Электролобзик</v>
      </c>
      <c r="C7" s="27">
        <f>'[1]26-27-28 (ноябрь)'!FM11</f>
        <v>1</v>
      </c>
      <c r="D7" s="28">
        <f>'[1]26-27-28 (ноябрь)'!FN11</f>
        <v>14133.33</v>
      </c>
      <c r="E7" s="29">
        <f t="shared" si="0"/>
        <v>14133.33</v>
      </c>
      <c r="F7" s="27">
        <f>'[1]26-27-28 (ноябрь)'!FP11</f>
        <v>0</v>
      </c>
      <c r="G7" s="30">
        <f t="shared" si="1"/>
        <v>0</v>
      </c>
      <c r="H7" s="31">
        <f t="shared" si="2"/>
        <v>14133.33</v>
      </c>
      <c r="I7" s="32" t="str">
        <f>'[1]26-27-28 (ноябрь)'!FS11</f>
        <v>Для обеспечения учебного процесса,а также для мелкого ремонта в учебных и жилых корпусах</v>
      </c>
      <c r="J7" s="33" t="str">
        <f>'[1]26-27-28 (ноябрь)'!FT11</f>
        <v>НМЦК</v>
      </c>
      <c r="K7" s="34" t="str">
        <f>'[1]26-27-28 (ноябрь)'!FU11</f>
        <v>Балтийская 35</v>
      </c>
      <c r="M7" s="35">
        <f>'[1]26-27-28 (ноябрь)'!FV11</f>
        <v>7</v>
      </c>
      <c r="N7" s="36" t="str">
        <f>'[1]26-27-28 (ноябрь)'!FW11</f>
        <v>Поставка оборудования для обеспечения текущей деятельности колледжа</v>
      </c>
    </row>
    <row r="8" spans="1:14" ht="31.5" x14ac:dyDescent="0.25">
      <c r="A8" s="25">
        <v>4</v>
      </c>
      <c r="B8" s="26" t="str">
        <f>'[1]26-27-28 (ноябрь)'!FK12</f>
        <v>Снегоочиститель самоходный тип 1</v>
      </c>
      <c r="C8" s="27">
        <f>'[1]26-27-28 (ноябрь)'!FM12</f>
        <v>1</v>
      </c>
      <c r="D8" s="28">
        <f>'[1]26-27-28 (ноябрь)'!FN12</f>
        <v>61760.13</v>
      </c>
      <c r="E8" s="29">
        <f t="shared" si="0"/>
        <v>61760.13</v>
      </c>
      <c r="F8" s="27">
        <f>'[1]26-27-28 (ноябрь)'!FP12</f>
        <v>0</v>
      </c>
      <c r="G8" s="30">
        <f t="shared" si="1"/>
        <v>0</v>
      </c>
      <c r="H8" s="31">
        <f t="shared" si="2"/>
        <v>61760.13</v>
      </c>
      <c r="I8" s="32" t="str">
        <f>'[1]26-27-28 (ноябрь)'!FS12</f>
        <v>Для уборки снега на територии корпусов</v>
      </c>
      <c r="J8" s="33" t="str">
        <f>'[1]26-27-28 (ноябрь)'!FT12</f>
        <v>Реестр цен_4 кв.2025: (29.10.59.321-001)</v>
      </c>
      <c r="K8" s="34" t="str">
        <f>'[1]26-27-28 (ноябрь)'!FU12</f>
        <v>Курляндская 39</v>
      </c>
      <c r="M8" s="35">
        <f>'[1]26-27-28 (ноябрь)'!FV12</f>
        <v>7</v>
      </c>
      <c r="N8" s="36" t="str">
        <f>'[1]26-27-28 (ноябрь)'!FW12</f>
        <v>Поставка оборудования для обеспечения текущей деятельности колледжа</v>
      </c>
    </row>
    <row r="9" spans="1:14" ht="31.5" x14ac:dyDescent="0.25">
      <c r="A9" s="25">
        <v>5</v>
      </c>
      <c r="B9" s="26" t="str">
        <f>'[1]26-27-28 (ноябрь)'!FK13</f>
        <v>Газонокосилка бензиновая самоходная</v>
      </c>
      <c r="C9" s="27">
        <f>'[1]26-27-28 (ноябрь)'!FM13</f>
        <v>1</v>
      </c>
      <c r="D9" s="28">
        <f>'[1]26-27-28 (ноябрь)'!FN13</f>
        <v>51066.67</v>
      </c>
      <c r="E9" s="29">
        <f t="shared" si="0"/>
        <v>51066.67</v>
      </c>
      <c r="F9" s="27">
        <f>'[1]26-27-28 (ноябрь)'!FP13</f>
        <v>0</v>
      </c>
      <c r="G9" s="30">
        <f t="shared" si="1"/>
        <v>0</v>
      </c>
      <c r="H9" s="31">
        <f t="shared" si="2"/>
        <v>51066.67</v>
      </c>
      <c r="I9" s="32" t="str">
        <f>'[1]26-27-28 (ноябрь)'!FS13</f>
        <v>Для пострижки газонов на територрии корпусов</v>
      </c>
      <c r="J9" s="33" t="str">
        <f>'[1]26-27-28 (ноябрь)'!FT13</f>
        <v>НМЦК</v>
      </c>
      <c r="K9" s="34" t="str">
        <f>'[1]26-27-28 (ноябрь)'!FU13</f>
        <v>Курляндская 39</v>
      </c>
      <c r="M9" s="35">
        <f>'[1]26-27-28 (ноябрь)'!FV13</f>
        <v>7</v>
      </c>
      <c r="N9" s="36" t="str">
        <f>'[1]26-27-28 (ноябрь)'!FW13</f>
        <v>Поставка оборудования для обеспечения текущей деятельности колледжа</v>
      </c>
    </row>
    <row r="10" spans="1:14" ht="63" x14ac:dyDescent="0.25">
      <c r="A10" s="25">
        <v>6</v>
      </c>
      <c r="B10" s="26" t="str">
        <f>'[1]26-27-28 (ноябрь)'!FK14</f>
        <v>Строительный пылесос</v>
      </c>
      <c r="C10" s="27">
        <f>'[1]26-27-28 (ноябрь)'!FM14</f>
        <v>1</v>
      </c>
      <c r="D10" s="28">
        <f>'[1]26-27-28 (ноябрь)'!FN14</f>
        <v>36066.67</v>
      </c>
      <c r="E10" s="29">
        <f t="shared" si="0"/>
        <v>36066.67</v>
      </c>
      <c r="F10" s="27">
        <f>'[1]26-27-28 (ноябрь)'!FP14</f>
        <v>0</v>
      </c>
      <c r="G10" s="30">
        <f t="shared" si="1"/>
        <v>0</v>
      </c>
      <c r="H10" s="31">
        <f t="shared" si="2"/>
        <v>36066.67</v>
      </c>
      <c r="I10" s="32" t="str">
        <f>'[1]26-27-28 (ноябрь)'!FS14</f>
        <v>Для обеспечения учебного процесса, а также для мелкого ремонта в учебных и жилых корпусах</v>
      </c>
      <c r="J10" s="33" t="str">
        <f>'[1]26-27-28 (ноябрь)'!FT14</f>
        <v>НМЦК</v>
      </c>
      <c r="K10" s="34" t="str">
        <f>'[1]26-27-28 (ноябрь)'!FU14</f>
        <v>Курляндская 39,Швицова 22,Охотничий 7,Балтийская 26</v>
      </c>
      <c r="M10" s="35">
        <f>'[1]26-27-28 (ноябрь)'!FV14</f>
        <v>7</v>
      </c>
      <c r="N10" s="36" t="str">
        <f>'[1]26-27-28 (ноябрь)'!FW14</f>
        <v>Поставка оборудования для обеспечения текущей деятельности колледжа</v>
      </c>
    </row>
    <row r="11" spans="1:14" ht="47.25" x14ac:dyDescent="0.25">
      <c r="A11" s="25">
        <v>7</v>
      </c>
      <c r="B11" s="26" t="str">
        <f>'[1]26-27-28 (ноябрь)'!FK15</f>
        <v>Углошлифовальная машина (болгарка) тип 1</v>
      </c>
      <c r="C11" s="27">
        <f>'[1]26-27-28 (ноябрь)'!FM15</f>
        <v>1</v>
      </c>
      <c r="D11" s="28">
        <f>'[1]26-27-28 (ноябрь)'!FN15</f>
        <v>30333.33</v>
      </c>
      <c r="E11" s="29">
        <f t="shared" si="0"/>
        <v>30333.33</v>
      </c>
      <c r="F11" s="27">
        <f>'[1]26-27-28 (ноябрь)'!FP15</f>
        <v>0</v>
      </c>
      <c r="G11" s="30">
        <f t="shared" si="1"/>
        <v>0</v>
      </c>
      <c r="H11" s="31">
        <f t="shared" si="2"/>
        <v>30333.33</v>
      </c>
      <c r="I11" s="32" t="str">
        <f>'[1]26-27-28 (ноябрь)'!FS15</f>
        <v>Для обеспечения учебного процесса,а также для мелкого ремонта в учебных и жилых корпусах</v>
      </c>
      <c r="J11" s="33" t="str">
        <f>'[1]26-27-28 (ноябрь)'!FT15</f>
        <v>НМЦК</v>
      </c>
      <c r="K11" s="34" t="str">
        <f>'[1]26-27-28 (ноябрь)'!FU15</f>
        <v>Балтийская 35</v>
      </c>
      <c r="M11" s="35">
        <f>'[1]26-27-28 (ноябрь)'!FV15</f>
        <v>7</v>
      </c>
      <c r="N11" s="36" t="str">
        <f>'[1]26-27-28 (ноябрь)'!FW15</f>
        <v>Поставка оборудования для обеспечения текущей деятельности колледжа</v>
      </c>
    </row>
    <row r="12" spans="1:14" ht="63" x14ac:dyDescent="0.25">
      <c r="A12" s="25">
        <v>8</v>
      </c>
      <c r="B12" s="26" t="str">
        <f>'[1]26-27-28 (ноябрь)'!FK16</f>
        <v>Углошлифовальная машина (болгарка) тип 2</v>
      </c>
      <c r="C12" s="27">
        <f>'[1]26-27-28 (ноябрь)'!FM16</f>
        <v>1</v>
      </c>
      <c r="D12" s="28">
        <f>'[1]26-27-28 (ноябрь)'!FN16</f>
        <v>5381.25</v>
      </c>
      <c r="E12" s="29">
        <f t="shared" si="0"/>
        <v>5381.25</v>
      </c>
      <c r="F12" s="27">
        <f>'[1]26-27-28 (ноябрь)'!FP16</f>
        <v>0</v>
      </c>
      <c r="G12" s="30">
        <f t="shared" si="1"/>
        <v>0</v>
      </c>
      <c r="H12" s="31">
        <f t="shared" si="2"/>
        <v>5381.25</v>
      </c>
      <c r="I12" s="32" t="str">
        <f>'[1]26-27-28 (ноябрь)'!FS16</f>
        <v>Для обеспечения учебного процесса, а также для мелкого ремонта в учебных и жилых корпусах</v>
      </c>
      <c r="J12" s="33" t="str">
        <f>'[1]26-27-28 (ноябрь)'!FT16</f>
        <v>Реестр цен_4 кв.2025: (28.24.11.000-042)</v>
      </c>
      <c r="K12" s="34" t="str">
        <f>'[1]26-27-28 (ноябрь)'!FU16</f>
        <v>Курляндская 39,Швицова 22,Охотничий 7,Балтийская 26</v>
      </c>
      <c r="M12" s="35">
        <f>'[1]26-27-28 (ноябрь)'!FV16</f>
        <v>7</v>
      </c>
      <c r="N12" s="36" t="str">
        <f>'[1]26-27-28 (ноябрь)'!FW16</f>
        <v>Поставка оборудования для обеспечения текущей деятельности колледжа</v>
      </c>
    </row>
    <row r="13" spans="1:14" ht="63" x14ac:dyDescent="0.25">
      <c r="A13" s="25">
        <v>9</v>
      </c>
      <c r="B13" s="26" t="str">
        <f>'[1]26-27-28 (ноябрь)'!FK17</f>
        <v>Конвектор электрический</v>
      </c>
      <c r="C13" s="27">
        <f>'[1]26-27-28 (ноябрь)'!FM17</f>
        <v>16</v>
      </c>
      <c r="D13" s="28">
        <f>'[1]26-27-28 (ноябрь)'!FN17</f>
        <v>5614.7</v>
      </c>
      <c r="E13" s="29">
        <f t="shared" si="0"/>
        <v>89835.199999999997</v>
      </c>
      <c r="F13" s="27">
        <f>'[1]26-27-28 (ноябрь)'!FP17</f>
        <v>4</v>
      </c>
      <c r="G13" s="30">
        <f t="shared" si="1"/>
        <v>22458.799999999999</v>
      </c>
      <c r="H13" s="31">
        <f t="shared" si="2"/>
        <v>112294</v>
      </c>
      <c r="I13" s="32" t="str">
        <f>'[1]26-27-28 (ноябрь)'!FS17</f>
        <v>Для обеспечения  достаточного количества  и в связи с  выходом из обращения материальных запасов</v>
      </c>
      <c r="J13" s="33" t="str">
        <f>'[1]26-27-28 (ноябрь)'!FT17</f>
        <v>Реестр цен_4 кв.2025: (27.51.26.110-003)</v>
      </c>
      <c r="K13" s="34" t="str">
        <f>'[1]26-27-28 (ноябрь)'!FU17</f>
        <v>Корпус 3 ул.Балтийская 26,лит.А (общежитие)</v>
      </c>
      <c r="M13" s="35">
        <f>'[1]26-27-28 (ноябрь)'!FV17</f>
        <v>10</v>
      </c>
      <c r="N13" s="36" t="str">
        <f>'[1]26-27-28 (ноябрь)'!FW17</f>
        <v>Поставка оборудования для оснащения общежития</v>
      </c>
    </row>
    <row r="14" spans="1:14" ht="173.25" x14ac:dyDescent="0.25">
      <c r="A14" s="25">
        <v>10</v>
      </c>
      <c r="B14" s="26" t="str">
        <f>'[1]26-27-28 (ноябрь)'!FK18</f>
        <v>Машинка стиральная</v>
      </c>
      <c r="C14" s="27">
        <f>'[1]26-27-28 (ноябрь)'!FM18</f>
        <v>1</v>
      </c>
      <c r="D14" s="28">
        <f>'[1]26-27-28 (ноябрь)'!FN18</f>
        <v>23352.799999999999</v>
      </c>
      <c r="E14" s="29">
        <f t="shared" si="0"/>
        <v>23352.799999999999</v>
      </c>
      <c r="F14" s="27">
        <f>'[1]26-27-28 (ноябрь)'!FP18</f>
        <v>1</v>
      </c>
      <c r="G14" s="30">
        <f t="shared" si="1"/>
        <v>23352.799999999999</v>
      </c>
      <c r="H14" s="31">
        <f t="shared" si="2"/>
        <v>46705.599999999999</v>
      </c>
      <c r="I14" s="32" t="str">
        <f>'[1]26-27-28 (ноябрь)'!FS18</f>
        <v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п. 6.5 «В постирочных должны быть предусмотрены подводка воды со смесителем, оборудование и инвентарь для стирки (стиральные машины, ванны и пр.)»</v>
      </c>
      <c r="J14" s="33" t="str">
        <f>'[1]26-27-28 (ноябрь)'!FT18</f>
        <v>Реестр цен_4 кв.2025: (27.51.13.110-001)</v>
      </c>
      <c r="K14" s="34" t="str">
        <f>'[1]26-27-28 (ноябрь)'!FU18</f>
        <v>Корпус 3 ул.Балтийская 26,лит.А (общежитие)</v>
      </c>
      <c r="M14" s="35">
        <f>'[1]26-27-28 (ноябрь)'!FV18</f>
        <v>10</v>
      </c>
      <c r="N14" s="36" t="str">
        <f>'[1]26-27-28 (ноябрь)'!FW18</f>
        <v>Поставка оборудования для оснащения общежития</v>
      </c>
    </row>
    <row r="15" spans="1:14" ht="126" x14ac:dyDescent="0.25">
      <c r="A15" s="25">
        <v>11</v>
      </c>
      <c r="B15" s="26" t="str">
        <f>'[1]26-27-28 (ноябрь)'!FK19</f>
        <v>Настольная лампа</v>
      </c>
      <c r="C15" s="27">
        <f>'[1]26-27-28 (ноябрь)'!FM19</f>
        <v>16</v>
      </c>
      <c r="D15" s="28">
        <f>'[1]26-27-28 (ноябрь)'!FN19</f>
        <v>2449.25</v>
      </c>
      <c r="E15" s="29">
        <f t="shared" si="0"/>
        <v>39188</v>
      </c>
      <c r="F15" s="27">
        <f>'[1]26-27-28 (ноябрь)'!FP19</f>
        <v>4</v>
      </c>
      <c r="G15" s="30">
        <f t="shared" si="1"/>
        <v>9797</v>
      </c>
      <c r="H15" s="31">
        <f t="shared" si="2"/>
        <v>48985</v>
      </c>
      <c r="I15" s="32" t="str">
        <f>'[1]26-27-28 (ноябрь)'!FS19</f>
        <v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13 "Жилые комнаты" </v>
      </c>
      <c r="J15" s="33" t="str">
        <f>'[1]26-27-28 (ноябрь)'!FT19</f>
        <v>п.755 № 100-р _27.40.22.130-003</v>
      </c>
      <c r="K15" s="34" t="str">
        <f>'[1]26-27-28 (ноябрь)'!FU19</f>
        <v>Корпус 3 ул.Балтийская 26,лит.А (общежитие)</v>
      </c>
      <c r="M15" s="35">
        <f>'[1]26-27-28 (ноябрь)'!FV19</f>
        <v>10</v>
      </c>
      <c r="N15" s="36" t="str">
        <f>'[1]26-27-28 (ноябрь)'!FW19</f>
        <v>Поставка оборудования для оснащения общежития</v>
      </c>
    </row>
    <row r="16" spans="1:14" ht="220.5" x14ac:dyDescent="0.25">
      <c r="A16" s="25">
        <v>12</v>
      </c>
      <c r="B16" s="26" t="str">
        <f>'[1]26-27-28 (ноябрь)'!FK20</f>
        <v>Холодильник</v>
      </c>
      <c r="C16" s="27">
        <f>'[1]26-27-28 (ноябрь)'!FM20</f>
        <v>16</v>
      </c>
      <c r="D16" s="28">
        <f>'[1]26-27-28 (ноябрь)'!FN20</f>
        <v>27009.06</v>
      </c>
      <c r="E16" s="29">
        <f t="shared" si="0"/>
        <v>432144.96</v>
      </c>
      <c r="F16" s="27">
        <f>'[1]26-27-28 (ноябрь)'!FP20</f>
        <v>4</v>
      </c>
      <c r="G16" s="30">
        <f t="shared" si="1"/>
        <v>108036.24</v>
      </c>
      <c r="H16" s="31">
        <f t="shared" si="2"/>
        <v>540181.20000000007</v>
      </c>
      <c r="I16" s="32" t="str">
        <f>'[1]26-27-28 (ноябрь)'!FS20</f>
        <v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Приложение Б.2 Техническое оснащение и оборудование. «В общежитии должны быть помещения с мебелью и другим оборудованием, соответствующим их функциональному назначению, в том числе: ...- холодильный шкаф общего пользования для хранения продуктов питания;»</v>
      </c>
      <c r="J16" s="33" t="str">
        <f>'[1]26-27-28 (ноябрь)'!FT20</f>
        <v>п.950 № 100-р _27.51.11.110-002</v>
      </c>
      <c r="K16" s="34" t="str">
        <f>'[1]26-27-28 (ноябрь)'!FU20</f>
        <v>Корпус 3 ул.Балтийская 26,лит.А (общежитие)</v>
      </c>
      <c r="M16" s="35">
        <f>'[1]26-27-28 (ноябрь)'!FV20</f>
        <v>10</v>
      </c>
      <c r="N16" s="36" t="str">
        <f>'[1]26-27-28 (ноябрь)'!FW20</f>
        <v>Поставка оборудования для оснащения общежития</v>
      </c>
    </row>
    <row r="17" spans="1:14" ht="126" x14ac:dyDescent="0.25">
      <c r="A17" s="25">
        <v>13</v>
      </c>
      <c r="B17" s="26" t="str">
        <f>'[1]26-27-28 (ноябрь)'!FK21</f>
        <v>Электрочайник бытовой</v>
      </c>
      <c r="C17" s="27">
        <f>'[1]26-27-28 (ноябрь)'!FM21</f>
        <v>23</v>
      </c>
      <c r="D17" s="28">
        <f>'[1]26-27-28 (ноябрь)'!FN21</f>
        <v>987.64</v>
      </c>
      <c r="E17" s="29">
        <f t="shared" si="0"/>
        <v>22715.72</v>
      </c>
      <c r="F17" s="27">
        <f>'[1]26-27-28 (ноябрь)'!FP21</f>
        <v>4</v>
      </c>
      <c r="G17" s="30">
        <f t="shared" si="1"/>
        <v>3950.56</v>
      </c>
      <c r="H17" s="31">
        <f t="shared" si="2"/>
        <v>26666.280000000002</v>
      </c>
      <c r="I17" s="32" t="str">
        <f>'[1]26-27-28 (ноябрь)'!FS21</f>
        <v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14 "Жилые комнаты" </v>
      </c>
      <c r="J17" s="33" t="str">
        <f>'[1]26-27-28 (ноябрь)'!FT21</f>
        <v>п.953 № 100-р _ 27.51.24.110-001</v>
      </c>
      <c r="K17" s="34" t="str">
        <f>'[1]26-27-28 (ноябрь)'!FU21</f>
        <v>Корпус 3 ул.Балтийская 26,лит.А (общежитие)</v>
      </c>
      <c r="M17" s="35">
        <f>'[1]26-27-28 (ноябрь)'!FV21</f>
        <v>10</v>
      </c>
      <c r="N17" s="36" t="str">
        <f>'[1]26-27-28 (ноябрь)'!FW21</f>
        <v>Поставка оборудования для оснащения общежития</v>
      </c>
    </row>
    <row r="18" spans="1:14" ht="110.25" x14ac:dyDescent="0.25">
      <c r="A18" s="25">
        <v>14</v>
      </c>
      <c r="B18" s="26" t="str">
        <f>'[1]26-27-28 (ноябрь)'!FK22</f>
        <v>Утюг</v>
      </c>
      <c r="C18" s="27">
        <f>'[1]26-27-28 (ноябрь)'!FM22</f>
        <v>4</v>
      </c>
      <c r="D18" s="28">
        <f>'[1]26-27-28 (ноябрь)'!FN22</f>
        <v>2329.67</v>
      </c>
      <c r="E18" s="29">
        <f t="shared" si="0"/>
        <v>9318.68</v>
      </c>
      <c r="F18" s="27">
        <f>'[1]26-27-28 (ноябрь)'!FP22</f>
        <v>1</v>
      </c>
      <c r="G18" s="30">
        <f t="shared" si="1"/>
        <v>2329.67</v>
      </c>
      <c r="H18" s="31">
        <f t="shared" si="2"/>
        <v>11648.35</v>
      </c>
      <c r="I18" s="32" t="str">
        <f>'[1]26-27-28 (ноябрь)'!FS22</f>
        <v>Согласно ГОСТ Р 58186-2018 от 25.07.2018 г. N 428-ст «Услуги населению. Требования к услугам проживания в общежитиях для обучающихся» п. 8.1. «В общежитиях для обучающихся рекомендуется предоставлять следующие услуги: -предоставление утюгов, гладильных досок, фенов»</v>
      </c>
      <c r="J18" s="33" t="str">
        <f>'[1]26-27-28 (ноябрь)'!FT22</f>
        <v>Реестр цен_4 кв.2025: (27.51.23.130-004)</v>
      </c>
      <c r="K18" s="34" t="str">
        <f>'[1]26-27-28 (ноябрь)'!FU22</f>
        <v>Корпус 3 ул.Балтийская 26,лит.А (общежитие)</v>
      </c>
      <c r="M18" s="35">
        <f>'[1]26-27-28 (ноябрь)'!FV22</f>
        <v>10</v>
      </c>
      <c r="N18" s="36" t="str">
        <f>'[1]26-27-28 (ноябрь)'!FW22</f>
        <v>Поставка оборудования для оснащения общежития</v>
      </c>
    </row>
    <row r="19" spans="1:14" ht="63" x14ac:dyDescent="0.25">
      <c r="A19" s="25">
        <v>15</v>
      </c>
      <c r="B19" s="26" t="str">
        <f>'[1]26-27-28 (ноябрь)'!FK23</f>
        <v>Карниз потолочный</v>
      </c>
      <c r="C19" s="27">
        <f>'[1]26-27-28 (ноябрь)'!FM23</f>
        <v>8</v>
      </c>
      <c r="D19" s="28">
        <f>'[1]26-27-28 (ноябрь)'!FN23</f>
        <v>1223</v>
      </c>
      <c r="E19" s="29">
        <f t="shared" si="0"/>
        <v>9784</v>
      </c>
      <c r="F19" s="27">
        <f>'[1]26-27-28 (ноябрь)'!FP23</f>
        <v>2</v>
      </c>
      <c r="G19" s="30">
        <f t="shared" si="1"/>
        <v>2446</v>
      </c>
      <c r="H19" s="31">
        <f t="shared" si="2"/>
        <v>12230</v>
      </c>
      <c r="I19" s="32" t="str">
        <f>'[1]26-27-28 (ноябрь)'!FS23</f>
        <v>Для обеспечения  достаточного количества  и в связи с  выходом из обращения материальных запасов</v>
      </c>
      <c r="J19" s="33" t="str">
        <f>'[1]26-27-28 (ноябрь)'!FT23</f>
        <v>НМЦК</v>
      </c>
      <c r="K19" s="34" t="str">
        <f>'[1]26-27-28 (ноябрь)'!FU23</f>
        <v>Корпус 3 ул.Балтийская 26,лит.А (общежитие)</v>
      </c>
      <c r="M19" s="35">
        <f>'[1]26-27-28 (ноябрь)'!FV23</f>
        <v>20</v>
      </c>
      <c r="N19" s="36" t="str">
        <f>'[1]26-27-28 (ноябрь)'!FW23</f>
        <v>Поставка карнизов для оснащения общежития</v>
      </c>
    </row>
    <row r="20" spans="1:14" ht="110.25" x14ac:dyDescent="0.25">
      <c r="A20" s="25">
        <v>16</v>
      </c>
      <c r="B20" s="26" t="str">
        <f>'[1]26-27-28 (ноябрь)'!FK24</f>
        <v>Микроволновка</v>
      </c>
      <c r="C20" s="27">
        <f>'[1]26-27-28 (ноябрь)'!FM24</f>
        <v>6</v>
      </c>
      <c r="D20" s="28">
        <f>'[1]26-27-28 (ноябрь)'!FN24</f>
        <v>9406.33</v>
      </c>
      <c r="E20" s="29">
        <f t="shared" si="0"/>
        <v>56437.979999999996</v>
      </c>
      <c r="F20" s="27">
        <f>'[1]26-27-28 (ноябрь)'!FP24</f>
        <v>1</v>
      </c>
      <c r="G20" s="30">
        <f t="shared" si="1"/>
        <v>9406.33</v>
      </c>
      <c r="H20" s="31">
        <f t="shared" si="2"/>
        <v>65844.31</v>
      </c>
      <c r="I20" s="32" t="str">
        <f>'[1]26-27-28 (ноябрь)'!FS24</f>
        <v>Для обеспечения  достаточного количества  и в связи с  выходом из обращения микроволновок, необходимых как дополнительное оборудования приготовления пищи в общежитии и разогрева готовой пищи в общежитии и столовой</v>
      </c>
      <c r="J20" s="33" t="str">
        <f>'[1]26-27-28 (ноябрь)'!FT24</f>
        <v>Реестр цен_4 кв.2025: (27.51.27.000-002)</v>
      </c>
      <c r="K20" s="34" t="str">
        <f>'[1]26-27-28 (ноябрь)'!FU24</f>
        <v>Корпус 1 ул. Балтийская 35, лит.А (Столовая), Корпус 3 ул.Балтийская 26,лит.А (общежитие)</v>
      </c>
      <c r="M20" s="35">
        <f>'[1]26-27-28 (ноябрь)'!FV24</f>
        <v>10</v>
      </c>
      <c r="N20" s="36" t="str">
        <f>'[1]26-27-28 (ноябрь)'!FW24</f>
        <v>Поставка оборудования для оснащения общежития</v>
      </c>
    </row>
    <row r="21" spans="1:14" ht="63" x14ac:dyDescent="0.25">
      <c r="A21" s="25">
        <v>17</v>
      </c>
      <c r="B21" s="26" t="str">
        <f>'[1]26-27-28 (ноябрь)'!FK25</f>
        <v>Пылесос хозяйственный</v>
      </c>
      <c r="C21" s="27">
        <f>'[1]26-27-28 (ноябрь)'!FM25</f>
        <v>1</v>
      </c>
      <c r="D21" s="28">
        <f>'[1]26-27-28 (ноябрь)'!FN25</f>
        <v>14193.33</v>
      </c>
      <c r="E21" s="29">
        <f t="shared" si="0"/>
        <v>14193.33</v>
      </c>
      <c r="F21" s="27">
        <f>'[1]26-27-28 (ноябрь)'!FP25</f>
        <v>0</v>
      </c>
      <c r="G21" s="30">
        <f t="shared" si="1"/>
        <v>0</v>
      </c>
      <c r="H21" s="31">
        <f t="shared" si="2"/>
        <v>14193.33</v>
      </c>
      <c r="I21" s="32" t="str">
        <f>'[1]26-27-28 (ноябрь)'!FS25</f>
        <v>Для обеспечения  достаточного количества  и в связи с  выходом из обращения материальных запасов</v>
      </c>
      <c r="J21" s="33" t="str">
        <f>'[1]26-27-28 (ноябрь)'!FT25</f>
        <v>НМЦК</v>
      </c>
      <c r="K21" s="34" t="str">
        <f>'[1]26-27-28 (ноябрь)'!FU25</f>
        <v>Корпус 3 ул.Балтийская 26,лит.А (общежитие)</v>
      </c>
      <c r="M21" s="35">
        <f>'[1]26-27-28 (ноябрь)'!FV25</f>
        <v>1</v>
      </c>
      <c r="N21" s="36" t="str">
        <f>'[1]26-27-28 (ноябрь)'!FW25</f>
        <v>Поставка оборудования для оснащения общежития</v>
      </c>
    </row>
    <row r="22" spans="1:14" ht="63" x14ac:dyDescent="0.25">
      <c r="A22" s="25">
        <v>18</v>
      </c>
      <c r="B22" s="26" t="str">
        <f>'[1]26-27-28 (ноябрь)'!FK26</f>
        <v>Электрокипятильник</v>
      </c>
      <c r="C22" s="27">
        <f>'[1]26-27-28 (ноябрь)'!FM26</f>
        <v>2</v>
      </c>
      <c r="D22" s="28">
        <f>'[1]26-27-28 (ноябрь)'!FN26</f>
        <v>27144.880000000001</v>
      </c>
      <c r="E22" s="29">
        <f t="shared" si="0"/>
        <v>54289.760000000002</v>
      </c>
      <c r="F22" s="27">
        <f>'[1]26-27-28 (ноябрь)'!FP26</f>
        <v>1</v>
      </c>
      <c r="G22" s="30">
        <f t="shared" si="1"/>
        <v>27144.880000000001</v>
      </c>
      <c r="H22" s="31">
        <f t="shared" si="2"/>
        <v>81434.64</v>
      </c>
      <c r="I22" s="32" t="str">
        <f>'[1]26-27-28 (ноябрь)'!FS26</f>
        <v>Для обеспечения  достаточного количества  и в связи с  выходом из обращения материальных запасов для столовой и кафе-распредов</v>
      </c>
      <c r="J22" s="33" t="str">
        <f>'[1]26-27-28 (ноябрь)'!FT26</f>
        <v>Реестр цен_4 кв.2025: (28.93.15.125-002)</v>
      </c>
      <c r="K22" s="34" t="str">
        <f>'[1]26-27-28 (ноябрь)'!FU26</f>
        <v>Корпус 1 ул. Балтийская 35, лит.А (Столовая)</v>
      </c>
      <c r="M22" s="35">
        <f>'[1]26-27-28 (ноябрь)'!FV26</f>
        <v>1</v>
      </c>
      <c r="N22" s="36" t="str">
        <f>'[1]26-27-28 (ноябрь)'!FW26</f>
        <v>Поставк оборудования для оснащения столовой</v>
      </c>
    </row>
    <row r="23" spans="1:14" ht="31.5" x14ac:dyDescent="0.25">
      <c r="A23" s="25">
        <v>19</v>
      </c>
      <c r="B23" s="26" t="str">
        <f>'[1]26-27-28 (ноябрь)'!FK27</f>
        <v>Жалюзи вертикальные тканевые 2300х1700</v>
      </c>
      <c r="C23" s="27">
        <f>'[1]26-27-28 (ноябрь)'!FM27</f>
        <v>4</v>
      </c>
      <c r="D23" s="28">
        <f>'[1]26-27-28 (ноябрь)'!FN27</f>
        <v>7332.67</v>
      </c>
      <c r="E23" s="29">
        <f t="shared" si="0"/>
        <v>29330.68</v>
      </c>
      <c r="F23" s="27">
        <f>'[1]26-27-28 (ноябрь)'!FP27</f>
        <v>1</v>
      </c>
      <c r="G23" s="30">
        <f t="shared" si="1"/>
        <v>7332.67</v>
      </c>
      <c r="H23" s="31">
        <f t="shared" si="2"/>
        <v>36663.35</v>
      </c>
      <c r="I23" s="32" t="str">
        <f>'[1]26-27-28 (ноябрь)'!FS27</f>
        <v>Для обеспечения учебного процесса</v>
      </c>
      <c r="J23" s="33" t="str">
        <f>'[1]26-27-28 (ноябрь)'!FT27</f>
        <v>НМЦК</v>
      </c>
      <c r="K23" s="34" t="str">
        <f>'[1]26-27-28 (ноябрь)'!FU27</f>
        <v>Все корпуса колледжа</v>
      </c>
      <c r="M23" s="35">
        <f>'[1]26-27-28 (ноябрь)'!FV27</f>
        <v>13</v>
      </c>
      <c r="N23" s="36" t="str">
        <f>'[1]26-27-28 (ноябрь)'!FW27</f>
        <v>Поставка оснащения для учебного процесса и текущей деятельности колледжа</v>
      </c>
    </row>
    <row r="24" spans="1:14" ht="31.5" x14ac:dyDescent="0.25">
      <c r="A24" s="25">
        <v>20</v>
      </c>
      <c r="B24" s="26" t="str">
        <f>'[1]26-27-28 (ноябрь)'!FK28</f>
        <v>Жалюзи вертикальные тканевые 770х1760</v>
      </c>
      <c r="C24" s="27">
        <f>'[1]26-27-28 (ноябрь)'!FM28</f>
        <v>1</v>
      </c>
      <c r="D24" s="28">
        <f>'[1]26-27-28 (ноябрь)'!FN28</f>
        <v>2549.33</v>
      </c>
      <c r="E24" s="29">
        <f t="shared" si="0"/>
        <v>2549.33</v>
      </c>
      <c r="F24" s="27">
        <f>'[1]26-27-28 (ноябрь)'!FP28</f>
        <v>1</v>
      </c>
      <c r="G24" s="30">
        <f t="shared" si="1"/>
        <v>2549.33</v>
      </c>
      <c r="H24" s="31">
        <f t="shared" si="2"/>
        <v>5098.66</v>
      </c>
      <c r="I24" s="32" t="str">
        <f>'[1]26-27-28 (ноябрь)'!FS28</f>
        <v>Для обеспечения учебного процесса</v>
      </c>
      <c r="J24" s="33" t="str">
        <f>'[1]26-27-28 (ноябрь)'!FT28</f>
        <v>НМЦК</v>
      </c>
      <c r="K24" s="34" t="str">
        <f>'[1]26-27-28 (ноябрь)'!FU28</f>
        <v>Все корпуса колледжа</v>
      </c>
      <c r="M24" s="35">
        <f>'[1]26-27-28 (ноябрь)'!FV28</f>
        <v>13</v>
      </c>
      <c r="N24" s="36" t="str">
        <f>'[1]26-27-28 (ноябрь)'!FW28</f>
        <v>Поставка оснащения для учебного процесса и текущей деятельности колледжа</v>
      </c>
    </row>
    <row r="25" spans="1:14" ht="31.5" x14ac:dyDescent="0.25">
      <c r="A25" s="25">
        <v>21</v>
      </c>
      <c r="B25" s="26" t="str">
        <f>'[1]26-27-28 (ноябрь)'!FK29</f>
        <v>Жалюзи вертикальные тканевые 1500х2500</v>
      </c>
      <c r="C25" s="27">
        <f>'[1]26-27-28 (ноябрь)'!FM29</f>
        <v>8</v>
      </c>
      <c r="D25" s="28">
        <f>'[1]26-27-28 (ноябрь)'!FN29</f>
        <v>7035</v>
      </c>
      <c r="E25" s="29">
        <f t="shared" si="0"/>
        <v>56280</v>
      </c>
      <c r="F25" s="27">
        <f>'[1]26-27-28 (ноябрь)'!FP29</f>
        <v>2</v>
      </c>
      <c r="G25" s="30">
        <f t="shared" si="1"/>
        <v>14070</v>
      </c>
      <c r="H25" s="31">
        <f t="shared" si="2"/>
        <v>70350</v>
      </c>
      <c r="I25" s="32" t="str">
        <f>'[1]26-27-28 (ноябрь)'!FS29</f>
        <v>Для обеспечения учебного процесса</v>
      </c>
      <c r="J25" s="33" t="str">
        <f>'[1]26-27-28 (ноябрь)'!FT29</f>
        <v>НМЦК</v>
      </c>
      <c r="K25" s="34" t="str">
        <f>'[1]26-27-28 (ноябрь)'!FU29</f>
        <v>Все корпуса колледжа</v>
      </c>
      <c r="M25" s="35">
        <f>'[1]26-27-28 (ноябрь)'!FV29</f>
        <v>13</v>
      </c>
      <c r="N25" s="36" t="str">
        <f>'[1]26-27-28 (ноябрь)'!FW29</f>
        <v>Поставка оснащения для учебного процесса и текущей деятельности колледжа</v>
      </c>
    </row>
    <row r="26" spans="1:14" ht="31.5" x14ac:dyDescent="0.25">
      <c r="A26" s="25">
        <v>22</v>
      </c>
      <c r="B26" s="26" t="str">
        <f>'[1]26-27-28 (ноябрь)'!FK30</f>
        <v>Жалюзи вертикальные тканевые 1550х2600</v>
      </c>
      <c r="C26" s="27">
        <f>'[1]26-27-28 (ноябрь)'!FM30</f>
        <v>8</v>
      </c>
      <c r="D26" s="28">
        <f>'[1]26-27-28 (ноябрь)'!FN30</f>
        <v>7548</v>
      </c>
      <c r="E26" s="29">
        <f t="shared" si="0"/>
        <v>60384</v>
      </c>
      <c r="F26" s="27">
        <f>'[1]26-27-28 (ноябрь)'!FP30</f>
        <v>2</v>
      </c>
      <c r="G26" s="30">
        <f t="shared" si="1"/>
        <v>15096</v>
      </c>
      <c r="H26" s="31">
        <f t="shared" si="2"/>
        <v>75480</v>
      </c>
      <c r="I26" s="32" t="str">
        <f>'[1]26-27-28 (ноябрь)'!FS30</f>
        <v>Для обеспечения учебного процесса</v>
      </c>
      <c r="J26" s="33" t="str">
        <f>'[1]26-27-28 (ноябрь)'!FT30</f>
        <v>НМЦК</v>
      </c>
      <c r="K26" s="34" t="str">
        <f>'[1]26-27-28 (ноябрь)'!FU30</f>
        <v>Все корпуса колледжа</v>
      </c>
      <c r="M26" s="35">
        <f>'[1]26-27-28 (ноябрь)'!FV30</f>
        <v>13</v>
      </c>
      <c r="N26" s="36" t="str">
        <f>'[1]26-27-28 (ноябрь)'!FW30</f>
        <v>Поставка оснащения для учебного процесса и текущей деятельности колледжа</v>
      </c>
    </row>
    <row r="27" spans="1:14" ht="31.5" x14ac:dyDescent="0.25">
      <c r="A27" s="25">
        <v>23</v>
      </c>
      <c r="B27" s="26" t="str">
        <f>'[1]26-27-28 (ноябрь)'!FK31</f>
        <v>Жалюзи вертикальные тканевые 1300х2120</v>
      </c>
      <c r="C27" s="27">
        <f>'[1]26-27-28 (ноябрь)'!FM31</f>
        <v>8</v>
      </c>
      <c r="D27" s="28">
        <f>'[1]26-27-28 (ноябрь)'!FN31</f>
        <v>5172</v>
      </c>
      <c r="E27" s="29">
        <f t="shared" si="0"/>
        <v>41376</v>
      </c>
      <c r="F27" s="27">
        <f>'[1]26-27-28 (ноябрь)'!FP31</f>
        <v>2</v>
      </c>
      <c r="G27" s="30">
        <f t="shared" si="1"/>
        <v>10344</v>
      </c>
      <c r="H27" s="31">
        <f t="shared" si="2"/>
        <v>51720</v>
      </c>
      <c r="I27" s="32" t="str">
        <f>'[1]26-27-28 (ноябрь)'!FS31</f>
        <v>Для обеспечения учебного процесса</v>
      </c>
      <c r="J27" s="33" t="str">
        <f>'[1]26-27-28 (ноябрь)'!FT31</f>
        <v>НМЦК</v>
      </c>
      <c r="K27" s="34" t="str">
        <f>'[1]26-27-28 (ноябрь)'!FU31</f>
        <v>Все корпуса колледжа</v>
      </c>
      <c r="M27" s="35">
        <f>'[1]26-27-28 (ноябрь)'!FV31</f>
        <v>13</v>
      </c>
      <c r="N27" s="36" t="str">
        <f>'[1]26-27-28 (ноябрь)'!FW31</f>
        <v>Поставка оснащения для учебного процесса и текущей деятельности колледжа</v>
      </c>
    </row>
    <row r="28" spans="1:14" ht="31.5" x14ac:dyDescent="0.25">
      <c r="A28" s="25">
        <v>24</v>
      </c>
      <c r="B28" s="26" t="str">
        <f>'[1]26-27-28 (ноябрь)'!FK32</f>
        <v>Доска пробковая</v>
      </c>
      <c r="C28" s="27">
        <f>'[1]26-27-28 (ноябрь)'!FM32</f>
        <v>16</v>
      </c>
      <c r="D28" s="28">
        <f>'[1]26-27-28 (ноябрь)'!FN32</f>
        <v>6573.9</v>
      </c>
      <c r="E28" s="29">
        <f t="shared" si="0"/>
        <v>105182.39999999999</v>
      </c>
      <c r="F28" s="27">
        <f>'[1]26-27-28 (ноябрь)'!FP32</f>
        <v>4</v>
      </c>
      <c r="G28" s="30">
        <f t="shared" si="1"/>
        <v>26295.599999999999</v>
      </c>
      <c r="H28" s="31">
        <f t="shared" si="2"/>
        <v>131478</v>
      </c>
      <c r="I28" s="32" t="str">
        <f>'[1]26-27-28 (ноябрь)'!FS32</f>
        <v>Для обеспечения учебного процесса</v>
      </c>
      <c r="J28" s="33" t="str">
        <f>'[1]26-27-28 (ноябрь)'!FT32</f>
        <v>п.494 № 100-р _32.99.53.199-012</v>
      </c>
      <c r="K28" s="34" t="str">
        <f>'[1]26-27-28 (ноябрь)'!FU32</f>
        <v>Все корпуса колледжа</v>
      </c>
      <c r="M28" s="35">
        <f>'[1]26-27-28 (ноябрь)'!FV32</f>
        <v>13</v>
      </c>
      <c r="N28" s="36" t="str">
        <f>'[1]26-27-28 (ноябрь)'!FW32</f>
        <v>Поставка оснащения для учебного процесса и текущей деятельности колледжа</v>
      </c>
    </row>
    <row r="29" spans="1:14" ht="31.5" x14ac:dyDescent="0.25">
      <c r="A29" s="25">
        <v>25</v>
      </c>
      <c r="B29" s="26" t="str">
        <f>'[1]26-27-28 (ноябрь)'!FK33</f>
        <v>Доска магнитно-маркерная 1200х1500</v>
      </c>
      <c r="C29" s="27">
        <f>'[1]26-27-28 (ноябрь)'!FM33</f>
        <v>1</v>
      </c>
      <c r="D29" s="28">
        <f>'[1]26-27-28 (ноябрь)'!FN33</f>
        <v>8182.15</v>
      </c>
      <c r="E29" s="29">
        <f t="shared" si="0"/>
        <v>8182.15</v>
      </c>
      <c r="F29" s="27">
        <f>'[1]26-27-28 (ноябрь)'!FP33</f>
        <v>1</v>
      </c>
      <c r="G29" s="30">
        <f t="shared" si="1"/>
        <v>8182.15</v>
      </c>
      <c r="H29" s="31">
        <f t="shared" si="2"/>
        <v>16364.3</v>
      </c>
      <c r="I29" s="32" t="str">
        <f>'[1]26-27-28 (ноябрь)'!FS33</f>
        <v>Для обеспечения учебного процесса</v>
      </c>
      <c r="J29" s="33" t="str">
        <f>'[1]26-27-28 (ноябрь)'!FT33</f>
        <v>п.490 № 100-р _32.99.53.139-018</v>
      </c>
      <c r="K29" s="34" t="str">
        <f>'[1]26-27-28 (ноябрь)'!FU33</f>
        <v>Все корпуса колледжа</v>
      </c>
      <c r="M29" s="35">
        <f>'[1]26-27-28 (ноябрь)'!FV33</f>
        <v>13</v>
      </c>
      <c r="N29" s="36" t="str">
        <f>'[1]26-27-28 (ноябрь)'!FW33</f>
        <v>Поставка оснащения для учебного процесса и текущей деятельности колледжа</v>
      </c>
    </row>
    <row r="30" spans="1:14" ht="31.5" x14ac:dyDescent="0.25">
      <c r="A30" s="25">
        <v>26</v>
      </c>
      <c r="B30" s="26" t="str">
        <f>'[1]26-27-28 (ноябрь)'!FK34</f>
        <v>Доска меловая 3х секционная</v>
      </c>
      <c r="C30" s="27">
        <f>'[1]26-27-28 (ноябрь)'!FM34</f>
        <v>1</v>
      </c>
      <c r="D30" s="28">
        <f>'[1]26-27-28 (ноябрь)'!FN34</f>
        <v>30808.69</v>
      </c>
      <c r="E30" s="29">
        <f t="shared" si="0"/>
        <v>30808.69</v>
      </c>
      <c r="F30" s="27">
        <f>'[1]26-27-28 (ноябрь)'!FP34</f>
        <v>1</v>
      </c>
      <c r="G30" s="30">
        <f t="shared" si="1"/>
        <v>30808.69</v>
      </c>
      <c r="H30" s="31">
        <f t="shared" si="2"/>
        <v>61617.38</v>
      </c>
      <c r="I30" s="32" t="str">
        <f>'[1]26-27-28 (ноябрь)'!FS34</f>
        <v>Для обеспечения учебного процесса</v>
      </c>
      <c r="J30" s="33" t="str">
        <f>'[1]26-27-28 (ноябрь)'!FT34</f>
        <v>п.491 № 100-р _32.99.53.139-021</v>
      </c>
      <c r="K30" s="34" t="str">
        <f>'[1]26-27-28 (ноябрь)'!FU34</f>
        <v>Все корпуса колледжа</v>
      </c>
      <c r="M30" s="35">
        <f>'[1]26-27-28 (ноябрь)'!FV34</f>
        <v>13</v>
      </c>
      <c r="N30" s="36" t="str">
        <f>'[1]26-27-28 (ноябрь)'!FW34</f>
        <v>Поставка оснащения для учебного процесса и текущей деятельности колледжа</v>
      </c>
    </row>
    <row r="31" spans="1:14" ht="31.5" x14ac:dyDescent="0.25">
      <c r="A31" s="25">
        <v>27</v>
      </c>
      <c r="B31" s="26" t="str">
        <f>'[1]26-27-28 (ноябрь)'!FK35</f>
        <v>Кресло офисное</v>
      </c>
      <c r="C31" s="27">
        <f>'[1]26-27-28 (ноябрь)'!FM35</f>
        <v>8</v>
      </c>
      <c r="D31" s="28">
        <f>'[1]26-27-28 (ноябрь)'!FN35</f>
        <v>29557.67</v>
      </c>
      <c r="E31" s="29">
        <f t="shared" si="0"/>
        <v>236461.36</v>
      </c>
      <c r="F31" s="27">
        <f>'[1]26-27-28 (ноябрь)'!FP35</f>
        <v>2</v>
      </c>
      <c r="G31" s="30">
        <f t="shared" si="1"/>
        <v>59115.34</v>
      </c>
      <c r="H31" s="31">
        <f t="shared" si="2"/>
        <v>295576.69999999995</v>
      </c>
      <c r="I31" s="32" t="str">
        <f>'[1]26-27-28 (ноябрь)'!FS35</f>
        <v>Для обеспечения работы администрации отделений</v>
      </c>
      <c r="J31" s="33" t="str">
        <f>'[1]26-27-28 (ноябрь)'!FT35</f>
        <v>п.567 № 100-р _31.01.11.150-089</v>
      </c>
      <c r="K31" s="34" t="str">
        <f>'[1]26-27-28 (ноябрь)'!FU35</f>
        <v>все корпуса колледжа</v>
      </c>
      <c r="M31" s="35">
        <f>'[1]26-27-28 (ноябрь)'!FV35</f>
        <v>5</v>
      </c>
      <c r="N31" s="36" t="str">
        <f>'[1]26-27-28 (ноябрь)'!FW35</f>
        <v>Поставка мебели для учебного процесса и текущей деятельности колледжа</v>
      </c>
    </row>
    <row r="32" spans="1:14" ht="78.75" x14ac:dyDescent="0.25">
      <c r="A32" s="25">
        <v>28</v>
      </c>
      <c r="B32" s="26" t="str">
        <f>'[1]26-27-28 (ноябрь)'!FK36</f>
        <v>Подставка под системный блок</v>
      </c>
      <c r="C32" s="27">
        <f>'[1]26-27-28 (ноябрь)'!FM36</f>
        <v>4</v>
      </c>
      <c r="D32" s="28">
        <f>'[1]26-27-28 (ноябрь)'!FN36</f>
        <v>2207.8200000000002</v>
      </c>
      <c r="E32" s="29">
        <f t="shared" si="0"/>
        <v>8831.2800000000007</v>
      </c>
      <c r="F32" s="27">
        <f>'[1]26-27-28 (ноябрь)'!FP36</f>
        <v>1</v>
      </c>
      <c r="G32" s="30">
        <f t="shared" si="1"/>
        <v>2207.8200000000002</v>
      </c>
      <c r="H32" s="31">
        <f t="shared" si="2"/>
        <v>11039.1</v>
      </c>
      <c r="I32" s="32" t="str">
        <f>'[1]26-27-28 (ноябрь)'!FS36</f>
        <v>Для обеспечения работы администрации отделений</v>
      </c>
      <c r="J32" s="33" t="str">
        <f>'[1]26-27-28 (ноябрь)'!FT36</f>
        <v>Реестр цен_4 кв.2024: (31.01.12.190-007)</v>
      </c>
      <c r="K32" s="34" t="str">
        <f>'[1]26-27-28 (ноябрь)'!FU36</f>
        <v>Корпус 1 ул.Балтийская, 35,лит.А (административные помещения)</v>
      </c>
      <c r="M32" s="35">
        <f>'[1]26-27-28 (ноябрь)'!FV36</f>
        <v>5</v>
      </c>
      <c r="N32" s="36" t="str">
        <f>'[1]26-27-28 (ноябрь)'!FW36</f>
        <v>Поставка мебели для учебного процесса и текущей деятельности колледжа</v>
      </c>
    </row>
    <row r="33" spans="1:14" ht="78.75" x14ac:dyDescent="0.25">
      <c r="A33" s="25">
        <v>29</v>
      </c>
      <c r="B33" s="26" t="str">
        <f>'[1]26-27-28 (ноябрь)'!FK37</f>
        <v xml:space="preserve">Подставка под монитор </v>
      </c>
      <c r="C33" s="27">
        <f>'[1]26-27-28 (ноябрь)'!FM37</f>
        <v>4</v>
      </c>
      <c r="D33" s="28">
        <f>'[1]26-27-28 (ноябрь)'!FN37</f>
        <v>1797.27</v>
      </c>
      <c r="E33" s="29">
        <f t="shared" si="0"/>
        <v>7189.08</v>
      </c>
      <c r="F33" s="27">
        <f>'[1]26-27-28 (ноябрь)'!FP37</f>
        <v>1</v>
      </c>
      <c r="G33" s="30">
        <f t="shared" si="1"/>
        <v>1797.27</v>
      </c>
      <c r="H33" s="31">
        <f t="shared" si="2"/>
        <v>8986.35</v>
      </c>
      <c r="I33" s="32" t="str">
        <f>'[1]26-27-28 (ноябрь)'!FS37</f>
        <v>Для обеспечения работы администрации отделений</v>
      </c>
      <c r="J33" s="33" t="str">
        <f>'[1]26-27-28 (ноябрь)'!FT37</f>
        <v>Реестр цен_4 кв.2024: (31.01.12.190-008)</v>
      </c>
      <c r="K33" s="34" t="str">
        <f>'[1]26-27-28 (ноябрь)'!FU37</f>
        <v>Корпус 1 ул.Балтийская, 35,лит.А (административные помещения)</v>
      </c>
      <c r="M33" s="35">
        <f>'[1]26-27-28 (ноябрь)'!FV37</f>
        <v>5</v>
      </c>
      <c r="N33" s="36" t="str">
        <f>'[1]26-27-28 (ноябрь)'!FW37</f>
        <v>Поставка мебели для учебного процесса и текущей деятельности колледжа</v>
      </c>
    </row>
    <row r="34" spans="1:14" ht="31.5" x14ac:dyDescent="0.25">
      <c r="A34" s="25">
        <v>30</v>
      </c>
      <c r="B34" s="26" t="str">
        <f>'[1]26-27-28 (ноябрь)'!FK38</f>
        <v xml:space="preserve">Стеллаж металлический складской </v>
      </c>
      <c r="C34" s="27">
        <f>'[1]26-27-28 (ноябрь)'!FM38</f>
        <v>12</v>
      </c>
      <c r="D34" s="28">
        <f>'[1]26-27-28 (ноябрь)'!FN38</f>
        <v>9374.7900000000009</v>
      </c>
      <c r="E34" s="29">
        <f t="shared" si="0"/>
        <v>112497.48000000001</v>
      </c>
      <c r="F34" s="27">
        <f>'[1]26-27-28 (ноябрь)'!FP38</f>
        <v>3</v>
      </c>
      <c r="G34" s="30">
        <f t="shared" si="1"/>
        <v>28124.370000000003</v>
      </c>
      <c r="H34" s="31">
        <f t="shared" si="2"/>
        <v>140621.85</v>
      </c>
      <c r="I34" s="32" t="str">
        <f>'[1]26-27-28 (ноябрь)'!FS38</f>
        <v xml:space="preserve">Оранизация системы хранения материальных ценностей </v>
      </c>
      <c r="J34" s="33" t="str">
        <f>'[1]26-27-28 (ноябрь)'!FT38</f>
        <v>п.610 № 100-р _31.09.11.120-003</v>
      </c>
      <c r="K34" s="34" t="str">
        <f>'[1]26-27-28 (ноябрь)'!FU38</f>
        <v>все корпуса колледжа</v>
      </c>
      <c r="M34" s="35">
        <f>'[1]26-27-28 (ноябрь)'!FV38</f>
        <v>5</v>
      </c>
      <c r="N34" s="36" t="str">
        <f>'[1]26-27-28 (ноябрь)'!FW38</f>
        <v>Поставка мебели для учебного процесса и текущей деятельности колледжа</v>
      </c>
    </row>
    <row r="35" spans="1:14" ht="31.5" x14ac:dyDescent="0.25">
      <c r="A35" s="25">
        <v>31</v>
      </c>
      <c r="B35" s="26" t="str">
        <f>'[1]26-27-28 (ноябрь)'!FK39</f>
        <v xml:space="preserve">Стол ученический </v>
      </c>
      <c r="C35" s="27">
        <f>'[1]26-27-28 (ноябрь)'!FM39</f>
        <v>51</v>
      </c>
      <c r="D35" s="28">
        <f>'[1]26-27-28 (ноябрь)'!FN39</f>
        <v>6126.5</v>
      </c>
      <c r="E35" s="29">
        <f t="shared" si="0"/>
        <v>312451.5</v>
      </c>
      <c r="F35" s="27">
        <f>'[1]26-27-28 (ноябрь)'!FP39</f>
        <v>9</v>
      </c>
      <c r="G35" s="30">
        <f t="shared" si="1"/>
        <v>55138.5</v>
      </c>
      <c r="H35" s="31">
        <f t="shared" si="2"/>
        <v>367590</v>
      </c>
      <c r="I35" s="32" t="str">
        <f>'[1]26-27-28 (ноябрь)'!FS39</f>
        <v>Для обеспечения учебного процесса</v>
      </c>
      <c r="J35" s="33" t="str">
        <f>'[1]26-27-28 (ноябрь)'!FT39</f>
        <v>п.596 № 100-р _31.01.12.122-049</v>
      </c>
      <c r="K35" s="34" t="str">
        <f>'[1]26-27-28 (ноябрь)'!FU39</f>
        <v>все корпуса колледжа</v>
      </c>
      <c r="M35" s="35">
        <f>'[1]26-27-28 (ноябрь)'!FV39</f>
        <v>5</v>
      </c>
      <c r="N35" s="36" t="str">
        <f>'[1]26-27-28 (ноябрь)'!FW39</f>
        <v>Поставка мебели для учебного процесса и текущей деятельности колледжа</v>
      </c>
    </row>
    <row r="36" spans="1:14" ht="31.5" x14ac:dyDescent="0.25">
      <c r="A36" s="25">
        <v>32</v>
      </c>
      <c r="B36" s="26" t="str">
        <f>'[1]26-27-28 (ноябрь)'!FK40</f>
        <v>Стол компьютерный тип 1</v>
      </c>
      <c r="C36" s="27">
        <f>'[1]26-27-28 (ноябрь)'!FM40</f>
        <v>51</v>
      </c>
      <c r="D36" s="28">
        <f>'[1]26-27-28 (ноябрь)'!FN40</f>
        <v>6386.28</v>
      </c>
      <c r="E36" s="29">
        <f t="shared" si="0"/>
        <v>325700.27999999997</v>
      </c>
      <c r="F36" s="27">
        <f>'[1]26-27-28 (ноябрь)'!FP40</f>
        <v>9</v>
      </c>
      <c r="G36" s="30">
        <f t="shared" si="1"/>
        <v>57476.52</v>
      </c>
      <c r="H36" s="31">
        <f t="shared" si="2"/>
        <v>383176.8</v>
      </c>
      <c r="I36" s="32" t="str">
        <f>'[1]26-27-28 (ноябрь)'!FS40</f>
        <v>Для обеспечения учебного процесса</v>
      </c>
      <c r="J36" s="33" t="str">
        <f>'[1]26-27-28 (ноябрь)'!FT40</f>
        <v>п.626 № 100-р _31.09.13.190-012</v>
      </c>
      <c r="K36" s="34" t="str">
        <f>'[1]26-27-28 (ноябрь)'!FU40</f>
        <v>все корпуса колледжа</v>
      </c>
      <c r="M36" s="35">
        <f>'[1]26-27-28 (ноябрь)'!FV40</f>
        <v>5</v>
      </c>
      <c r="N36" s="36" t="str">
        <f>'[1]26-27-28 (ноябрь)'!FW40</f>
        <v>Поставка мебели для учебного процесса и текущей деятельности колледжа</v>
      </c>
    </row>
    <row r="37" spans="1:14" ht="31.5" x14ac:dyDescent="0.25">
      <c r="A37" s="25">
        <v>33</v>
      </c>
      <c r="B37" s="26" t="str">
        <f>'[1]26-27-28 (ноябрь)'!FK41</f>
        <v>Стол для преподавателя</v>
      </c>
      <c r="C37" s="27">
        <f>'[1]26-27-28 (ноябрь)'!FM41</f>
        <v>8</v>
      </c>
      <c r="D37" s="28">
        <f>'[1]26-27-28 (ноябрь)'!FN41</f>
        <v>13063.13</v>
      </c>
      <c r="E37" s="29">
        <f t="shared" si="0"/>
        <v>104505.04</v>
      </c>
      <c r="F37" s="27">
        <f>'[1]26-27-28 (ноябрь)'!FP41</f>
        <v>2</v>
      </c>
      <c r="G37" s="30">
        <f t="shared" si="1"/>
        <v>26126.26</v>
      </c>
      <c r="H37" s="31">
        <f t="shared" si="2"/>
        <v>130631.29999999999</v>
      </c>
      <c r="I37" s="32" t="str">
        <f>'[1]26-27-28 (ноябрь)'!FS41</f>
        <v>Для обеспечения учебного процесса</v>
      </c>
      <c r="J37" s="33" t="str">
        <f>'[1]26-27-28 (ноябрь)'!FT41</f>
        <v>п.594 № 100-р _31.01.12.110-007</v>
      </c>
      <c r="K37" s="34" t="str">
        <f>'[1]26-27-28 (ноябрь)'!FU41</f>
        <v>все корпуса колледжа</v>
      </c>
      <c r="M37" s="35">
        <f>'[1]26-27-28 (ноябрь)'!FV41</f>
        <v>5</v>
      </c>
      <c r="N37" s="36" t="str">
        <f>'[1]26-27-28 (ноябрь)'!FW41</f>
        <v>Поставка мебели для учебного процесса и текущей деятельности колледжа</v>
      </c>
    </row>
    <row r="38" spans="1:14" ht="31.5" x14ac:dyDescent="0.25">
      <c r="A38" s="25">
        <v>34</v>
      </c>
      <c r="B38" s="26" t="str">
        <f>'[1]26-27-28 (ноябрь)'!FK42</f>
        <v>Тумба приставная</v>
      </c>
      <c r="C38" s="27">
        <f>'[1]26-27-28 (ноябрь)'!FM42</f>
        <v>4</v>
      </c>
      <c r="D38" s="28">
        <f>'[1]26-27-28 (ноябрь)'!FN42</f>
        <v>7247.5</v>
      </c>
      <c r="E38" s="29">
        <f t="shared" si="0"/>
        <v>28990</v>
      </c>
      <c r="F38" s="27">
        <f>'[1]26-27-28 (ноябрь)'!FP42</f>
        <v>1</v>
      </c>
      <c r="G38" s="30">
        <f t="shared" si="1"/>
        <v>7247.5</v>
      </c>
      <c r="H38" s="31">
        <f t="shared" si="2"/>
        <v>36237.5</v>
      </c>
      <c r="I38" s="32" t="str">
        <f>'[1]26-27-28 (ноябрь)'!FS42</f>
        <v>Для обеспечения работы администрации отделений</v>
      </c>
      <c r="J38" s="33" t="str">
        <f>'[1]26-27-28 (ноябрь)'!FT42</f>
        <v>п.599 № 100-р _31.01.12.150-002</v>
      </c>
      <c r="K38" s="34" t="str">
        <f>'[1]26-27-28 (ноябрь)'!FU42</f>
        <v>все корпуса колледжа</v>
      </c>
      <c r="M38" s="35">
        <f>'[1]26-27-28 (ноябрь)'!FV42</f>
        <v>5</v>
      </c>
      <c r="N38" s="36" t="str">
        <f>'[1]26-27-28 (ноябрь)'!FW42</f>
        <v>Поставка мебели для учебного процесса и текущей деятельности колледжа</v>
      </c>
    </row>
    <row r="39" spans="1:14" ht="47.25" x14ac:dyDescent="0.25">
      <c r="A39" s="25">
        <v>35</v>
      </c>
      <c r="B39" s="26" t="str">
        <f>'[1]26-27-28 (ноябрь)'!FK43</f>
        <v>Тумба мобильная</v>
      </c>
      <c r="C39" s="27">
        <f>'[1]26-27-28 (ноябрь)'!FM43</f>
        <v>4</v>
      </c>
      <c r="D39" s="28">
        <f>'[1]26-27-28 (ноябрь)'!FN43</f>
        <v>10499.93</v>
      </c>
      <c r="E39" s="29">
        <f t="shared" si="0"/>
        <v>41999.72</v>
      </c>
      <c r="F39" s="27">
        <f>'[1]26-27-28 (ноябрь)'!FP43</f>
        <v>1</v>
      </c>
      <c r="G39" s="30">
        <f t="shared" si="1"/>
        <v>10499.93</v>
      </c>
      <c r="H39" s="31">
        <f t="shared" si="2"/>
        <v>52499.65</v>
      </c>
      <c r="I39" s="32" t="str">
        <f>'[1]26-27-28 (ноябрь)'!FS43</f>
        <v>Для обеспечения учебного процесса</v>
      </c>
      <c r="J39" s="33" t="str">
        <f>'[1]26-27-28 (ноябрь)'!FT43</f>
        <v>п.599 № 100-р _31.01.12.150-004</v>
      </c>
      <c r="K39" s="34" t="str">
        <f>'[1]26-27-28 (ноябрь)'!FU43</f>
        <v xml:space="preserve">Корпус 1 ул.Балтийская, 35,лит.А </v>
      </c>
      <c r="M39" s="35">
        <f>'[1]26-27-28 (ноябрь)'!FV43</f>
        <v>5</v>
      </c>
      <c r="N39" s="36" t="str">
        <f>'[1]26-27-28 (ноябрь)'!FW43</f>
        <v>Поставка мебели для учебного процесса и текущей деятельности колледжа</v>
      </c>
    </row>
    <row r="40" spans="1:14" ht="31.5" x14ac:dyDescent="0.25">
      <c r="A40" s="25">
        <v>36</v>
      </c>
      <c r="B40" s="26" t="str">
        <f>'[1]26-27-28 (ноябрь)'!FK44</f>
        <v>Стул ученический</v>
      </c>
      <c r="C40" s="27">
        <f>'[1]26-27-28 (ноябрь)'!FM44</f>
        <v>102</v>
      </c>
      <c r="D40" s="28">
        <f>'[1]26-27-28 (ноябрь)'!FN44</f>
        <v>2615.5</v>
      </c>
      <c r="E40" s="29">
        <f t="shared" si="0"/>
        <v>266781</v>
      </c>
      <c r="F40" s="27">
        <f>'[1]26-27-28 (ноябрь)'!FP44</f>
        <v>18</v>
      </c>
      <c r="G40" s="30">
        <f t="shared" si="1"/>
        <v>47079</v>
      </c>
      <c r="H40" s="31">
        <f t="shared" si="2"/>
        <v>313860</v>
      </c>
      <c r="I40" s="32" t="str">
        <f>'[1]26-27-28 (ноябрь)'!FS44</f>
        <v>Для обеспечения учебного процесса</v>
      </c>
      <c r="J40" s="33" t="str">
        <f>'[1]26-27-28 (ноябрь)'!FT44</f>
        <v>п.576 № 100-р _31.01.11.150-029</v>
      </c>
      <c r="K40" s="34" t="str">
        <f>'[1]26-27-28 (ноябрь)'!FU44</f>
        <v>все корпуса колледжа</v>
      </c>
      <c r="M40" s="35">
        <f>'[1]26-27-28 (ноябрь)'!FV44</f>
        <v>5</v>
      </c>
      <c r="N40" s="36" t="str">
        <f>'[1]26-27-28 (ноябрь)'!FW44</f>
        <v>Поставка мебели для учебного процесса и текущей деятельности колледжа</v>
      </c>
    </row>
    <row r="41" spans="1:14" ht="47.25" x14ac:dyDescent="0.25">
      <c r="A41" s="25">
        <v>37</v>
      </c>
      <c r="B41" s="26" t="str">
        <f>'[1]26-27-28 (ноябрь)'!FK45</f>
        <v>Стул ИЗО</v>
      </c>
      <c r="C41" s="27">
        <f>'[1]26-27-28 (ноябрь)'!FM45</f>
        <v>16</v>
      </c>
      <c r="D41" s="28">
        <f>'[1]26-27-28 (ноябрь)'!FN45</f>
        <v>3545.38</v>
      </c>
      <c r="E41" s="29">
        <f t="shared" si="0"/>
        <v>56726.080000000002</v>
      </c>
      <c r="F41" s="27">
        <f>'[1]26-27-28 (ноябрь)'!FP45</f>
        <v>4</v>
      </c>
      <c r="G41" s="30">
        <f t="shared" si="1"/>
        <v>14181.52</v>
      </c>
      <c r="H41" s="31">
        <f t="shared" si="2"/>
        <v>70907.600000000006</v>
      </c>
      <c r="I41" s="32" t="str">
        <f>'[1]26-27-28 (ноябрь)'!FS45</f>
        <v>Для обеспечения учебного процесса</v>
      </c>
      <c r="J41" s="33" t="str">
        <f>'[1]26-27-28 (ноябрь)'!FT45</f>
        <v>п.574 № 100-р _31.01.11.150-016</v>
      </c>
      <c r="K41" s="34" t="str">
        <f>'[1]26-27-28 (ноябрь)'!FU45</f>
        <v xml:space="preserve">Корпус 1 ул.Балтийская, 35,лит.А </v>
      </c>
      <c r="M41" s="35">
        <f>'[1]26-27-28 (ноябрь)'!FV45</f>
        <v>5</v>
      </c>
      <c r="N41" s="36" t="str">
        <f>'[1]26-27-28 (ноябрь)'!FW45</f>
        <v>Поставка мебели для учебного процесса и текущей деятельности колледжа</v>
      </c>
    </row>
    <row r="42" spans="1:14" ht="31.5" x14ac:dyDescent="0.25">
      <c r="A42" s="25">
        <v>38</v>
      </c>
      <c r="B42" s="26" t="str">
        <f>'[1]26-27-28 (ноябрь)'!FK46</f>
        <v xml:space="preserve">Шкаф полузакрытый </v>
      </c>
      <c r="C42" s="27">
        <f>'[1]26-27-28 (ноябрь)'!FM46</f>
        <v>8</v>
      </c>
      <c r="D42" s="28">
        <f>'[1]26-27-28 (ноябрь)'!FN46</f>
        <v>11966.89</v>
      </c>
      <c r="E42" s="29">
        <f t="shared" si="0"/>
        <v>95735.12</v>
      </c>
      <c r="F42" s="27">
        <f>'[1]26-27-28 (ноябрь)'!FP46</f>
        <v>2</v>
      </c>
      <c r="G42" s="30">
        <f t="shared" si="1"/>
        <v>23933.78</v>
      </c>
      <c r="H42" s="31">
        <f t="shared" si="2"/>
        <v>119668.9</v>
      </c>
      <c r="I42" s="32" t="str">
        <f>'[1]26-27-28 (ноябрь)'!FS46</f>
        <v>Для обеспечения зранения документов, методических материалов и учебных пособий</v>
      </c>
      <c r="J42" s="33" t="str">
        <f>'[1]26-27-28 (ноябрь)'!FT46</f>
        <v>п.605 № 100-р _31.01.12.139-003</v>
      </c>
      <c r="K42" s="34" t="str">
        <f>'[1]26-27-28 (ноябрь)'!FU46</f>
        <v>Все корпуса колледжа</v>
      </c>
      <c r="M42" s="35">
        <f>'[1]26-27-28 (ноябрь)'!FV46</f>
        <v>5</v>
      </c>
      <c r="N42" s="36" t="str">
        <f>'[1]26-27-28 (ноябрь)'!FW46</f>
        <v>Поставка мебели для учебного процесса и текущей деятельности колледжа</v>
      </c>
    </row>
    <row r="43" spans="1:14" ht="31.5" x14ac:dyDescent="0.25">
      <c r="A43" s="25">
        <v>39</v>
      </c>
      <c r="B43" s="26" t="str">
        <f>'[1]26-27-28 (ноябрь)'!FK47</f>
        <v>Тумба мобильная</v>
      </c>
      <c r="C43" s="27">
        <f>'[1]26-27-28 (ноябрь)'!FM47</f>
        <v>4</v>
      </c>
      <c r="D43" s="28">
        <f>'[1]26-27-28 (ноябрь)'!FN47</f>
        <v>9551.0400000000009</v>
      </c>
      <c r="E43" s="29">
        <f t="shared" si="0"/>
        <v>38204.160000000003</v>
      </c>
      <c r="F43" s="27">
        <f>'[1]26-27-28 (ноябрь)'!FP47</f>
        <v>1</v>
      </c>
      <c r="G43" s="30">
        <f t="shared" si="1"/>
        <v>9551.0400000000009</v>
      </c>
      <c r="H43" s="31">
        <f t="shared" si="2"/>
        <v>47755.200000000004</v>
      </c>
      <c r="I43" s="32" t="str">
        <f>'[1]26-27-28 (ноябрь)'!FS47</f>
        <v>Для обеспечения учебного процесса</v>
      </c>
      <c r="J43" s="33" t="str">
        <f>'[1]26-27-28 (ноябрь)'!FT47</f>
        <v>п.599 № 100-р _31.01.12.150-003</v>
      </c>
      <c r="K43" s="34" t="str">
        <f>'[1]26-27-28 (ноябрь)'!FU47</f>
        <v>Все корпуса колледжа</v>
      </c>
      <c r="M43" s="35">
        <f>'[1]26-27-28 (ноябрь)'!FV47</f>
        <v>5</v>
      </c>
      <c r="N43" s="36" t="str">
        <f>'[1]26-27-28 (ноябрь)'!FW47</f>
        <v>Поставка мебели для учебного процесса и текущей деятельности колледжа</v>
      </c>
    </row>
    <row r="44" spans="1:14" ht="31.5" x14ac:dyDescent="0.25">
      <c r="A44" s="25">
        <v>40</v>
      </c>
      <c r="B44" s="26" t="str">
        <f>'[1]26-27-28 (ноябрь)'!FK48</f>
        <v>Шкаф закрытый для документов 2ств</v>
      </c>
      <c r="C44" s="27">
        <f>'[1]26-27-28 (ноябрь)'!FM48</f>
        <v>2</v>
      </c>
      <c r="D44" s="28">
        <f>'[1]26-27-28 (ноябрь)'!FN48</f>
        <v>13632.65</v>
      </c>
      <c r="E44" s="29">
        <f t="shared" si="0"/>
        <v>27265.3</v>
      </c>
      <c r="F44" s="27">
        <f>'[1]26-27-28 (ноябрь)'!FP48</f>
        <v>1</v>
      </c>
      <c r="G44" s="30">
        <f t="shared" si="1"/>
        <v>13632.65</v>
      </c>
      <c r="H44" s="31">
        <f t="shared" si="2"/>
        <v>40897.949999999997</v>
      </c>
      <c r="I44" s="32" t="str">
        <f>'[1]26-27-28 (ноябрь)'!FS48</f>
        <v>Для обеспечения учебного процесса</v>
      </c>
      <c r="J44" s="33" t="str">
        <f>'[1]26-27-28 (ноябрь)'!FT48</f>
        <v>п.600 № 100-р _31.01.12.139-001</v>
      </c>
      <c r="K44" s="34" t="str">
        <f>'[1]26-27-28 (ноябрь)'!FU48</f>
        <v>Все корпуса колледжа</v>
      </c>
      <c r="M44" s="35">
        <f>'[1]26-27-28 (ноябрь)'!FV48</f>
        <v>5</v>
      </c>
      <c r="N44" s="36" t="str">
        <f>'[1]26-27-28 (ноябрь)'!FW48</f>
        <v>Поставка мебели для учебного процесса и текущей деятельности колледжа</v>
      </c>
    </row>
    <row r="45" spans="1:14" ht="31.5" x14ac:dyDescent="0.25">
      <c r="A45" s="25">
        <v>41</v>
      </c>
      <c r="B45" s="26" t="str">
        <f>'[1]26-27-28 (ноябрь)'!FK49</f>
        <v xml:space="preserve">Шкаф комбинированный </v>
      </c>
      <c r="C45" s="27">
        <f>'[1]26-27-28 (ноябрь)'!FM49</f>
        <v>8</v>
      </c>
      <c r="D45" s="28">
        <f>'[1]26-27-28 (ноябрь)'!FN49</f>
        <v>16383.53</v>
      </c>
      <c r="E45" s="29">
        <f t="shared" si="0"/>
        <v>131068.24</v>
      </c>
      <c r="F45" s="27">
        <f>'[1]26-27-28 (ноябрь)'!FP49</f>
        <v>2</v>
      </c>
      <c r="G45" s="30">
        <f t="shared" si="1"/>
        <v>32767.06</v>
      </c>
      <c r="H45" s="31">
        <f t="shared" si="2"/>
        <v>163835.30000000002</v>
      </c>
      <c r="I45" s="32" t="str">
        <f>'[1]26-27-28 (ноябрь)'!FS49</f>
        <v>Для обеспечения учебного процесса</v>
      </c>
      <c r="J45" s="33" t="str">
        <f>'[1]26-27-28 (ноябрь)'!FT49</f>
        <v>п.601 № 100-р _31.01.12.139-002</v>
      </c>
      <c r="K45" s="34" t="str">
        <f>'[1]26-27-28 (ноябрь)'!FU49</f>
        <v>Все корпуса колледжа</v>
      </c>
      <c r="M45" s="35">
        <f>'[1]26-27-28 (ноябрь)'!FV49</f>
        <v>5</v>
      </c>
      <c r="N45" s="36" t="str">
        <f>'[1]26-27-28 (ноябрь)'!FW49</f>
        <v>Поставка мебели для учебного процесса и текущей деятельности колледжа</v>
      </c>
    </row>
    <row r="46" spans="1:14" ht="31.5" x14ac:dyDescent="0.25">
      <c r="A46" s="25">
        <v>42</v>
      </c>
      <c r="B46" s="26" t="str">
        <f>'[1]26-27-28 (ноябрь)'!FK50</f>
        <v>Шкаф для документов низкий 2х типов</v>
      </c>
      <c r="C46" s="27">
        <f>'[1]26-27-28 (ноябрь)'!FM50</f>
        <v>4</v>
      </c>
      <c r="D46" s="28">
        <f>'[1]26-27-28 (ноябрь)'!FN50</f>
        <v>10806.33</v>
      </c>
      <c r="E46" s="29">
        <f t="shared" si="0"/>
        <v>43225.32</v>
      </c>
      <c r="F46" s="27">
        <f>'[1]26-27-28 (ноябрь)'!FP50</f>
        <v>1</v>
      </c>
      <c r="G46" s="30">
        <f t="shared" si="1"/>
        <v>10806.33</v>
      </c>
      <c r="H46" s="31">
        <f t="shared" si="2"/>
        <v>54031.65</v>
      </c>
      <c r="I46" s="32" t="str">
        <f>'[1]26-27-28 (ноябрь)'!FS50</f>
        <v>Для обеспечения учебного процесса</v>
      </c>
      <c r="J46" s="33" t="str">
        <f>'[1]26-27-28 (ноябрь)'!FT50</f>
        <v>п.602 № 100-р _31.01.12.139-009</v>
      </c>
      <c r="K46" s="34" t="str">
        <f>'[1]26-27-28 (ноябрь)'!FU50</f>
        <v>Все корпуса колледжа</v>
      </c>
      <c r="M46" s="35">
        <f>'[1]26-27-28 (ноябрь)'!FV50</f>
        <v>5</v>
      </c>
      <c r="N46" s="36" t="str">
        <f>'[1]26-27-28 (ноябрь)'!FW50</f>
        <v>Поставка мебели для учебного процесса и текущей деятельности колледжа</v>
      </c>
    </row>
    <row r="47" spans="1:14" ht="31.5" x14ac:dyDescent="0.25">
      <c r="A47" s="25">
        <v>43</v>
      </c>
      <c r="B47" s="26" t="str">
        <f>'[1]26-27-28 (ноябрь)'!FK51</f>
        <v>Шкаф методический</v>
      </c>
      <c r="C47" s="27">
        <f>'[1]26-27-28 (ноябрь)'!FM51</f>
        <v>16</v>
      </c>
      <c r="D47" s="28">
        <f>'[1]26-27-28 (ноябрь)'!FN51</f>
        <v>13202.59</v>
      </c>
      <c r="E47" s="29">
        <f t="shared" si="0"/>
        <v>211241.44</v>
      </c>
      <c r="F47" s="27">
        <f>'[1]26-27-28 (ноябрь)'!FP51</f>
        <v>4</v>
      </c>
      <c r="G47" s="30">
        <f t="shared" si="1"/>
        <v>52810.36</v>
      </c>
      <c r="H47" s="31">
        <f t="shared" si="2"/>
        <v>264051.8</v>
      </c>
      <c r="I47" s="32" t="str">
        <f>'[1]26-27-28 (ноябрь)'!FS51</f>
        <v>Для обеспечения учебного процесса</v>
      </c>
      <c r="J47" s="33" t="str">
        <f>'[1]26-27-28 (ноябрь)'!FT51</f>
        <v>п.605 № 100-р _31.01.12.139-004</v>
      </c>
      <c r="K47" s="34" t="str">
        <f>'[1]26-27-28 (ноябрь)'!FU51</f>
        <v>Все корпуса колледжа</v>
      </c>
      <c r="M47" s="35">
        <f>'[1]26-27-28 (ноябрь)'!FV51</f>
        <v>5</v>
      </c>
      <c r="N47" s="36" t="str">
        <f>'[1]26-27-28 (ноябрь)'!FW51</f>
        <v>Поставка мебели для учебного процесса и текущей деятельности колледжа</v>
      </c>
    </row>
    <row r="48" spans="1:14" ht="31.5" x14ac:dyDescent="0.25">
      <c r="A48" s="25">
        <v>44</v>
      </c>
      <c r="B48" s="26" t="str">
        <f>'[1]26-27-28 (ноябрь)'!FK52</f>
        <v>Шкаф для одежды 1ств</v>
      </c>
      <c r="C48" s="27">
        <f>'[1]26-27-28 (ноябрь)'!FM52</f>
        <v>4</v>
      </c>
      <c r="D48" s="28">
        <f>'[1]26-27-28 (ноябрь)'!FN52</f>
        <v>11505.68</v>
      </c>
      <c r="E48" s="29">
        <f t="shared" si="0"/>
        <v>46022.720000000001</v>
      </c>
      <c r="F48" s="27">
        <f>'[1]26-27-28 (ноябрь)'!FP52</f>
        <v>1</v>
      </c>
      <c r="G48" s="30">
        <f t="shared" si="1"/>
        <v>11505.68</v>
      </c>
      <c r="H48" s="31">
        <f t="shared" si="2"/>
        <v>57528.4</v>
      </c>
      <c r="I48" s="32" t="str">
        <f>'[1]26-27-28 (ноябрь)'!FS52</f>
        <v>Для обеспечения учебного процесса</v>
      </c>
      <c r="J48" s="33" t="str">
        <f>'[1]26-27-28 (ноябрь)'!FT52</f>
        <v>п.606 № 100-р _31.01.12.131-002</v>
      </c>
      <c r="K48" s="34" t="str">
        <f>'[1]26-27-28 (ноябрь)'!FU52</f>
        <v>Все корпуса колледжа</v>
      </c>
      <c r="M48" s="35">
        <f>'[1]26-27-28 (ноябрь)'!FV52</f>
        <v>5</v>
      </c>
      <c r="N48" s="36" t="str">
        <f>'[1]26-27-28 (ноябрь)'!FW52</f>
        <v>Поставка мебели для учебного процесса и текущей деятельности колледжа</v>
      </c>
    </row>
    <row r="49" spans="1:14" ht="31.5" x14ac:dyDescent="0.25">
      <c r="A49" s="25">
        <v>45</v>
      </c>
      <c r="B49" s="26" t="str">
        <f>'[1]26-27-28 (ноябрь)'!FK53</f>
        <v>Шкаф для одежды 2ств</v>
      </c>
      <c r="C49" s="27">
        <f>'[1]26-27-28 (ноябрь)'!FM53</f>
        <v>4</v>
      </c>
      <c r="D49" s="28">
        <f>'[1]26-27-28 (ноябрь)'!FN53</f>
        <v>14138.84</v>
      </c>
      <c r="E49" s="29">
        <f t="shared" si="0"/>
        <v>56555.360000000001</v>
      </c>
      <c r="F49" s="27">
        <f>'[1]26-27-28 (ноябрь)'!FP53</f>
        <v>1</v>
      </c>
      <c r="G49" s="30">
        <f t="shared" si="1"/>
        <v>14138.84</v>
      </c>
      <c r="H49" s="31">
        <f t="shared" si="2"/>
        <v>70694.2</v>
      </c>
      <c r="I49" s="32" t="str">
        <f>'[1]26-27-28 (ноябрь)'!FS53</f>
        <v>Для обеспечения учебного процесса</v>
      </c>
      <c r="J49" s="33" t="str">
        <f>'[1]26-27-28 (ноябрь)'!FT53</f>
        <v>п.606 № 100-р _31.01.12.131-001</v>
      </c>
      <c r="K49" s="34" t="str">
        <f>'[1]26-27-28 (ноябрь)'!FU53</f>
        <v>Все корпуса колледжа</v>
      </c>
      <c r="M49" s="35">
        <f>'[1]26-27-28 (ноябрь)'!FV53</f>
        <v>5</v>
      </c>
      <c r="N49" s="36" t="str">
        <f>'[1]26-27-28 (ноябрь)'!FW53</f>
        <v>Поставка мебели для учебного процесса и текущей деятельности колледжа</v>
      </c>
    </row>
    <row r="50" spans="1:14" ht="31.5" x14ac:dyDescent="0.25">
      <c r="A50" s="25">
        <v>46</v>
      </c>
      <c r="B50" s="26" t="str">
        <f>'[1]26-27-28 (ноябрь)'!FK54</f>
        <v>Шкаф универсальный</v>
      </c>
      <c r="C50" s="27">
        <f>'[1]26-27-28 (ноябрь)'!FM54</f>
        <v>4</v>
      </c>
      <c r="D50" s="28">
        <f>'[1]26-27-28 (ноябрь)'!FN54</f>
        <v>14138.84</v>
      </c>
      <c r="E50" s="29">
        <f t="shared" si="0"/>
        <v>56555.360000000001</v>
      </c>
      <c r="F50" s="27">
        <f>'[1]26-27-28 (ноябрь)'!FP54</f>
        <v>1</v>
      </c>
      <c r="G50" s="30">
        <f t="shared" si="1"/>
        <v>14138.84</v>
      </c>
      <c r="H50" s="31">
        <f t="shared" si="2"/>
        <v>70694.2</v>
      </c>
      <c r="I50" s="32" t="str">
        <f>'[1]26-27-28 (ноябрь)'!FS54</f>
        <v>Для обеспечения учебного процесса</v>
      </c>
      <c r="J50" s="33" t="str">
        <f>'[1]26-27-28 (ноябрь)'!FT54</f>
        <v>п.606 № 100-р _31.01.12.131-001</v>
      </c>
      <c r="K50" s="34" t="str">
        <f>'[1]26-27-28 (ноябрь)'!FU54</f>
        <v>Все корпуса колледжа</v>
      </c>
      <c r="M50" s="35">
        <f>'[1]26-27-28 (ноябрь)'!FV54</f>
        <v>5</v>
      </c>
      <c r="N50" s="36" t="str">
        <f>'[1]26-27-28 (ноябрь)'!FW54</f>
        <v>Поставка мебели для учебного процесса и текущей деятельности колледжа</v>
      </c>
    </row>
    <row r="51" spans="1:14" ht="31.5" x14ac:dyDescent="0.25">
      <c r="A51" s="25">
        <v>47</v>
      </c>
      <c r="B51" s="26" t="str">
        <f>'[1]26-27-28 (ноябрь)'!FK55</f>
        <v>Шкаф металлический для одежды</v>
      </c>
      <c r="C51" s="27">
        <f>'[1]26-27-28 (ноябрь)'!FM55</f>
        <v>12</v>
      </c>
      <c r="D51" s="28">
        <f>'[1]26-27-28 (ноябрь)'!FN55</f>
        <v>12866</v>
      </c>
      <c r="E51" s="29">
        <f t="shared" si="0"/>
        <v>154392</v>
      </c>
      <c r="F51" s="27">
        <f>'[1]26-27-28 (ноябрь)'!FP55</f>
        <v>3</v>
      </c>
      <c r="G51" s="30">
        <f t="shared" si="1"/>
        <v>38598</v>
      </c>
      <c r="H51" s="31">
        <f t="shared" si="2"/>
        <v>192990</v>
      </c>
      <c r="I51" s="32" t="str">
        <f>'[1]26-27-28 (ноябрь)'!FS55</f>
        <v>Для обеспечения учебного процесса</v>
      </c>
      <c r="J51" s="33" t="str">
        <f>'[1]26-27-28 (ноябрь)'!FT55</f>
        <v>п.579 № 100-р _31.01.11.121-002</v>
      </c>
      <c r="K51" s="34" t="str">
        <f>'[1]26-27-28 (ноябрь)'!FU55</f>
        <v>Все корпуса колледжа</v>
      </c>
      <c r="M51" s="35">
        <f>'[1]26-27-28 (ноябрь)'!FV55</f>
        <v>5</v>
      </c>
      <c r="N51" s="36" t="str">
        <f>'[1]26-27-28 (ноябрь)'!FW55</f>
        <v>Поставка мебели для учебного процесса и текущей деятельности колледжа</v>
      </c>
    </row>
    <row r="52" spans="1:14" ht="31.5" x14ac:dyDescent="0.25">
      <c r="A52" s="25">
        <v>48</v>
      </c>
      <c r="B52" s="26" t="str">
        <f>'[1]26-27-28 (ноябрь)'!FK56</f>
        <v>Конференц-стул Сильвия 2х цветов 16+25</v>
      </c>
      <c r="C52" s="27">
        <f>'[1]26-27-28 (ноябрь)'!FM56</f>
        <v>8</v>
      </c>
      <c r="D52" s="28">
        <f>'[1]26-27-28 (ноябрь)'!FN56</f>
        <v>6224</v>
      </c>
      <c r="E52" s="29">
        <f t="shared" si="0"/>
        <v>49792</v>
      </c>
      <c r="F52" s="27">
        <f>'[1]26-27-28 (ноябрь)'!FP56</f>
        <v>2</v>
      </c>
      <c r="G52" s="30">
        <f t="shared" si="1"/>
        <v>12448</v>
      </c>
      <c r="H52" s="31">
        <f t="shared" si="2"/>
        <v>62240</v>
      </c>
      <c r="I52" s="32" t="str">
        <f>'[1]26-27-28 (ноябрь)'!FS56</f>
        <v>Для обеспечения учебного процесса</v>
      </c>
      <c r="J52" s="33" t="str">
        <f>'[1]26-27-28 (ноябрь)'!FT56</f>
        <v>п.574 № 100-р _31.01.11.150-017</v>
      </c>
      <c r="K52" s="34" t="str">
        <f>'[1]26-27-28 (ноябрь)'!FU56</f>
        <v>Все корпуса колледжа</v>
      </c>
      <c r="M52" s="35">
        <f>'[1]26-27-28 (ноябрь)'!FV56</f>
        <v>5</v>
      </c>
      <c r="N52" s="36" t="str">
        <f>'[1]26-27-28 (ноябрь)'!FW56</f>
        <v>Поставка мебели для учебного процесса и текущей деятельности колледжа</v>
      </c>
    </row>
    <row r="53" spans="1:14" ht="31.5" x14ac:dyDescent="0.25">
      <c r="A53" s="25">
        <v>49</v>
      </c>
      <c r="B53" s="26" t="str">
        <f>'[1]26-27-28 (ноябрь)'!FK57</f>
        <v>Стеллаж металлический700х500х1800  4 полки</v>
      </c>
      <c r="C53" s="27">
        <f>'[1]26-27-28 (ноябрь)'!FM57</f>
        <v>8</v>
      </c>
      <c r="D53" s="28">
        <f>'[1]26-27-28 (ноябрь)'!FN57</f>
        <v>6880</v>
      </c>
      <c r="E53" s="29">
        <f t="shared" si="0"/>
        <v>55040</v>
      </c>
      <c r="F53" s="27">
        <f>'[1]26-27-28 (ноябрь)'!FP57</f>
        <v>2</v>
      </c>
      <c r="G53" s="30">
        <f t="shared" si="1"/>
        <v>13760</v>
      </c>
      <c r="H53" s="31">
        <f t="shared" si="2"/>
        <v>68800</v>
      </c>
      <c r="I53" s="32" t="str">
        <f>'[1]26-27-28 (ноябрь)'!FS57</f>
        <v>Для обеспечения учебного процесса</v>
      </c>
      <c r="J53" s="33" t="str">
        <f>'[1]26-27-28 (ноябрь)'!FT57</f>
        <v>п.610 № 100-р _31.09.11.120-002</v>
      </c>
      <c r="K53" s="34" t="str">
        <f>'[1]26-27-28 (ноябрь)'!FU57</f>
        <v>Все корпуса колледжа</v>
      </c>
      <c r="M53" s="35">
        <f>'[1]26-27-28 (ноябрь)'!FV57</f>
        <v>5</v>
      </c>
      <c r="N53" s="36" t="str">
        <f>'[1]26-27-28 (ноябрь)'!FW57</f>
        <v>Поставка мебели для учебного процесса и текущей деятельности колледжа</v>
      </c>
    </row>
    <row r="54" spans="1:14" ht="31.5" x14ac:dyDescent="0.25">
      <c r="A54" s="25">
        <v>50</v>
      </c>
      <c r="B54" s="26" t="str">
        <f>'[1]26-27-28 (ноябрь)'!FK58</f>
        <v>Скамья-вешалка для раздевалки</v>
      </c>
      <c r="C54" s="27">
        <f>'[1]26-27-28 (ноябрь)'!FM58</f>
        <v>8</v>
      </c>
      <c r="D54" s="28">
        <f>'[1]26-27-28 (ноябрь)'!FN58</f>
        <v>15540.97</v>
      </c>
      <c r="E54" s="29">
        <f t="shared" si="0"/>
        <v>124327.76</v>
      </c>
      <c r="F54" s="27">
        <f>'[1]26-27-28 (ноябрь)'!FP58</f>
        <v>2</v>
      </c>
      <c r="G54" s="30">
        <f t="shared" si="1"/>
        <v>31081.94</v>
      </c>
      <c r="H54" s="31">
        <f t="shared" si="2"/>
        <v>155409.69999999998</v>
      </c>
      <c r="I54" s="32" t="str">
        <f>'[1]26-27-28 (ноябрь)'!FS58</f>
        <v>Для обеспечения учебного процесса</v>
      </c>
      <c r="J54" s="33" t="str">
        <f>'[1]26-27-28 (ноябрь)'!FT58</f>
        <v>Реестр цен_4 кв.2025: (31.01.11.150-091)</v>
      </c>
      <c r="K54" s="34" t="str">
        <f>'[1]26-27-28 (ноябрь)'!FU58</f>
        <v>Все корпуса колледжа</v>
      </c>
      <c r="M54" s="35">
        <f>'[1]26-27-28 (ноябрь)'!FV58</f>
        <v>5</v>
      </c>
      <c r="N54" s="36" t="str">
        <f>'[1]26-27-28 (ноябрь)'!FW58</f>
        <v>Поставка мебели для учебного процесса и текущей деятельности колледжа</v>
      </c>
    </row>
    <row r="55" spans="1:14" ht="31.5" x14ac:dyDescent="0.25">
      <c r="A55" s="25">
        <v>51</v>
      </c>
      <c r="B55" s="26" t="str">
        <f>'[1]26-27-28 (ноябрь)'!FK59</f>
        <v>Табурет высокий (барный)</v>
      </c>
      <c r="C55" s="27">
        <f>'[1]26-27-28 (ноябрь)'!FM59</f>
        <v>8</v>
      </c>
      <c r="D55" s="28">
        <f>'[1]26-27-28 (ноябрь)'!FN59</f>
        <v>1994.5</v>
      </c>
      <c r="E55" s="29">
        <f t="shared" si="0"/>
        <v>15956</v>
      </c>
      <c r="F55" s="27">
        <f>'[1]26-27-28 (ноябрь)'!FP59</f>
        <v>2</v>
      </c>
      <c r="G55" s="30">
        <f t="shared" si="1"/>
        <v>3989</v>
      </c>
      <c r="H55" s="31">
        <f t="shared" si="2"/>
        <v>19945</v>
      </c>
      <c r="I55" s="32" t="str">
        <f>'[1]26-27-28 (ноябрь)'!FS59</f>
        <v>Для обеспечения учебного процесса</v>
      </c>
      <c r="J55" s="33" t="str">
        <f>'[1]26-27-28 (ноябрь)'!FT59</f>
        <v>п.598 № 100-р _31.01.12.160-001</v>
      </c>
      <c r="K55" s="34" t="str">
        <f>'[1]26-27-28 (ноябрь)'!FU59</f>
        <v>Все корпуса колледжа</v>
      </c>
      <c r="M55" s="35">
        <f>'[1]26-27-28 (ноябрь)'!FV59</f>
        <v>5</v>
      </c>
      <c r="N55" s="36" t="str">
        <f>'[1]26-27-28 (ноябрь)'!FW59</f>
        <v>Поставка мебели для учебного процесса и текущей деятельности колледжа</v>
      </c>
    </row>
    <row r="56" spans="1:14" ht="31.5" x14ac:dyDescent="0.25">
      <c r="A56" s="25">
        <v>52</v>
      </c>
      <c r="B56" s="26" t="str">
        <f>'[1]26-27-28 (ноябрь)'!FK60</f>
        <v>Флипчарт мобильный</v>
      </c>
      <c r="C56" s="27">
        <f>'[1]26-27-28 (ноябрь)'!FM60</f>
        <v>4</v>
      </c>
      <c r="D56" s="28">
        <f>'[1]26-27-28 (ноябрь)'!FN60</f>
        <v>18904.62</v>
      </c>
      <c r="E56" s="29">
        <f t="shared" si="0"/>
        <v>75618.48</v>
      </c>
      <c r="F56" s="27">
        <f>'[1]26-27-28 (ноябрь)'!FP60</f>
        <v>1</v>
      </c>
      <c r="G56" s="30">
        <f t="shared" si="1"/>
        <v>18904.62</v>
      </c>
      <c r="H56" s="31">
        <f t="shared" si="2"/>
        <v>94523.099999999991</v>
      </c>
      <c r="I56" s="32" t="str">
        <f>'[1]26-27-28 (ноябрь)'!FS60</f>
        <v>Для обеспечения учебного процесса</v>
      </c>
      <c r="J56" s="33" t="str">
        <f>'[1]26-27-28 (ноябрь)'!FT60</f>
        <v>п.490 № 100-р _32.99.53.139-035</v>
      </c>
      <c r="K56" s="34" t="str">
        <f>'[1]26-27-28 (ноябрь)'!FU60</f>
        <v>Все корпуса колледжа</v>
      </c>
      <c r="M56" s="35">
        <f>'[1]26-27-28 (ноябрь)'!FV60</f>
        <v>13</v>
      </c>
      <c r="N56" s="36" t="str">
        <f>'[1]26-27-28 (ноябрь)'!FW60</f>
        <v>Поставка оснащения для учебного процесса и текущей деятельности колледжа</v>
      </c>
    </row>
    <row r="57" spans="1:14" ht="31.5" x14ac:dyDescent="0.25">
      <c r="A57" s="25">
        <v>53</v>
      </c>
      <c r="B57" s="26" t="str">
        <f>'[1]26-27-28 (ноябрь)'!FK61</f>
        <v>Зеркало настенное 500х1600</v>
      </c>
      <c r="C57" s="27">
        <f>'[1]26-27-28 (ноябрь)'!FM61</f>
        <v>4</v>
      </c>
      <c r="D57" s="28">
        <f>'[1]26-27-28 (ноябрь)'!FN61</f>
        <v>4897.8100000000004</v>
      </c>
      <c r="E57" s="29">
        <f t="shared" si="0"/>
        <v>19591.240000000002</v>
      </c>
      <c r="F57" s="27">
        <f>'[1]26-27-28 (ноябрь)'!FP61</f>
        <v>1</v>
      </c>
      <c r="G57" s="30">
        <f t="shared" si="1"/>
        <v>4897.8100000000004</v>
      </c>
      <c r="H57" s="31">
        <f t="shared" si="2"/>
        <v>24489.050000000003</v>
      </c>
      <c r="I57" s="32" t="str">
        <f>'[1]26-27-28 (ноябрь)'!FS61</f>
        <v>Для обеспечения учебного процесса</v>
      </c>
      <c r="J57" s="33" t="str">
        <f>'[1]26-27-28 (ноябрь)'!FT61</f>
        <v>п.941 № 100-р _23.12.13.119-001</v>
      </c>
      <c r="K57" s="34" t="str">
        <f>'[1]26-27-28 (ноябрь)'!FU61</f>
        <v>Все корпуса колледжа</v>
      </c>
      <c r="M57" s="35">
        <f>'[1]26-27-28 (ноябрь)'!FV61</f>
        <v>13</v>
      </c>
      <c r="N57" s="36" t="str">
        <f>'[1]26-27-28 (ноябрь)'!FW61</f>
        <v>Поставка оснащения для учебного процесса и текущей деятельности колледжа</v>
      </c>
    </row>
    <row r="58" spans="1:14" ht="31.5" x14ac:dyDescent="0.25">
      <c r="A58" s="25">
        <v>54</v>
      </c>
      <c r="B58" s="26" t="str">
        <f>'[1]26-27-28 (ноябрь)'!FK62</f>
        <v>Зеркало настенное 350х1000</v>
      </c>
      <c r="C58" s="27">
        <f>'[1]26-27-28 (ноябрь)'!FM62</f>
        <v>4</v>
      </c>
      <c r="D58" s="28">
        <f>'[1]26-27-28 (ноябрь)'!FN62</f>
        <v>4897.8100000000004</v>
      </c>
      <c r="E58" s="29">
        <f t="shared" si="0"/>
        <v>19591.240000000002</v>
      </c>
      <c r="F58" s="27">
        <f>'[1]26-27-28 (ноябрь)'!FP62</f>
        <v>1</v>
      </c>
      <c r="G58" s="30">
        <f t="shared" si="1"/>
        <v>4897.8100000000004</v>
      </c>
      <c r="H58" s="31">
        <f t="shared" si="2"/>
        <v>24489.050000000003</v>
      </c>
      <c r="I58" s="32" t="str">
        <f>'[1]26-27-28 (ноябрь)'!FS62</f>
        <v>Для обеспечения учебного процесса</v>
      </c>
      <c r="J58" s="33" t="str">
        <f>'[1]26-27-28 (ноябрь)'!FT62</f>
        <v>п.941 № 100-р _23.12.13.119-001</v>
      </c>
      <c r="K58" s="34" t="str">
        <f>'[1]26-27-28 (ноябрь)'!FU62</f>
        <v>Все корпуса колледжа</v>
      </c>
      <c r="M58" s="35">
        <f>'[1]26-27-28 (ноябрь)'!FV62</f>
        <v>13</v>
      </c>
      <c r="N58" s="36" t="str">
        <f>'[1]26-27-28 (ноябрь)'!FW62</f>
        <v>Поставка оснащения для учебного процесса и текущей деятельности колледжа</v>
      </c>
    </row>
    <row r="59" spans="1:14" ht="31.5" x14ac:dyDescent="0.25">
      <c r="A59" s="25">
        <v>55</v>
      </c>
      <c r="B59" s="26" t="str">
        <f>'[1]26-27-28 (ноябрь)'!FK63</f>
        <v>Кулер электронный настольный</v>
      </c>
      <c r="C59" s="27">
        <f>'[1]26-27-28 (ноябрь)'!FM63</f>
        <v>8</v>
      </c>
      <c r="D59" s="28">
        <f>'[1]26-27-28 (ноябрь)'!FN63</f>
        <v>5952.8</v>
      </c>
      <c r="E59" s="29">
        <f t="shared" si="0"/>
        <v>47622.400000000001</v>
      </c>
      <c r="F59" s="27">
        <f>'[1]26-27-28 (ноябрь)'!FP63</f>
        <v>2</v>
      </c>
      <c r="G59" s="30">
        <f t="shared" si="1"/>
        <v>11905.6</v>
      </c>
      <c r="H59" s="31">
        <f t="shared" si="2"/>
        <v>59528</v>
      </c>
      <c r="I59" s="32" t="str">
        <f>'[1]26-27-28 (ноябрь)'!FS63</f>
        <v>Для обеспечения учебного процесса</v>
      </c>
      <c r="J59" s="33" t="str">
        <f>'[1]26-27-28 (ноябрь)'!FT63</f>
        <v>Реестр цен_4 кв.2025: (27.51.24.190-002)</v>
      </c>
      <c r="K59" s="34" t="str">
        <f>'[1]26-27-28 (ноябрь)'!FU63</f>
        <v>Все корпуса колледжа</v>
      </c>
      <c r="M59" s="35">
        <f>'[1]26-27-28 (ноябрь)'!FV63</f>
        <v>13</v>
      </c>
      <c r="N59" s="36" t="str">
        <f>'[1]26-27-28 (ноябрь)'!FW63</f>
        <v>Поставка оснащения для учебного процесса и текущей деятельности колледжа</v>
      </c>
    </row>
    <row r="60" spans="1:14" ht="31.5" x14ac:dyDescent="0.25">
      <c r="A60" s="25">
        <v>56</v>
      </c>
      <c r="B60" s="26" t="str">
        <f>'[1]26-27-28 (ноябрь)'!FK64</f>
        <v>Вентилятор бытовой напольный</v>
      </c>
      <c r="C60" s="27">
        <f>'[1]26-27-28 (ноябрь)'!FM64</f>
        <v>8</v>
      </c>
      <c r="D60" s="28">
        <f>'[1]26-27-28 (ноябрь)'!FN64</f>
        <v>2527.5</v>
      </c>
      <c r="E60" s="29">
        <f t="shared" si="0"/>
        <v>20220</v>
      </c>
      <c r="F60" s="27">
        <f>'[1]26-27-28 (ноябрь)'!FP64</f>
        <v>2</v>
      </c>
      <c r="G60" s="30">
        <f t="shared" si="1"/>
        <v>5055</v>
      </c>
      <c r="H60" s="31">
        <f t="shared" si="2"/>
        <v>25275</v>
      </c>
      <c r="I60" s="32" t="str">
        <f>'[1]26-27-28 (ноябрь)'!FS64</f>
        <v>Для обеспечения учебного процесса</v>
      </c>
      <c r="J60" s="33" t="str">
        <f>'[1]26-27-28 (ноябрь)'!FT64</f>
        <v>Реестр цен_4 кв.2025: (27.51.15.110-004)</v>
      </c>
      <c r="K60" s="34" t="str">
        <f>'[1]26-27-28 (ноябрь)'!FU64</f>
        <v>Все корпуса колледжа</v>
      </c>
      <c r="M60" s="35">
        <f>'[1]26-27-28 (ноябрь)'!FV64</f>
        <v>13</v>
      </c>
      <c r="N60" s="36" t="str">
        <f>'[1]26-27-28 (ноябрь)'!FW64</f>
        <v>Поставка оснащения для учебного процесса и текущей деятельности колледжа</v>
      </c>
    </row>
    <row r="61" spans="1:14" ht="31.5" x14ac:dyDescent="0.25">
      <c r="A61" s="25">
        <v>57</v>
      </c>
      <c r="B61" s="26" t="str">
        <f>'[1]26-27-28 (ноябрь)'!FK65</f>
        <v>Стремянка алюминиевая 3 ступеньки</v>
      </c>
      <c r="C61" s="27">
        <f>'[1]26-27-28 (ноябрь)'!FM65</f>
        <v>1</v>
      </c>
      <c r="D61" s="28">
        <f>'[1]26-27-28 (ноябрь)'!FN65</f>
        <v>2781.25</v>
      </c>
      <c r="E61" s="29">
        <f t="shared" si="0"/>
        <v>2781.25</v>
      </c>
      <c r="F61" s="27">
        <f>'[1]26-27-28 (ноябрь)'!FP65</f>
        <v>0</v>
      </c>
      <c r="G61" s="30">
        <f t="shared" si="1"/>
        <v>0</v>
      </c>
      <c r="H61" s="31">
        <f t="shared" si="2"/>
        <v>2781.25</v>
      </c>
      <c r="I61" s="32" t="str">
        <f>'[1]26-27-28 (ноябрь)'!FS65</f>
        <v>Для обеспечения учебного процесса</v>
      </c>
      <c r="J61" s="33" t="str">
        <f>'[1]26-27-28 (ноябрь)'!FT65</f>
        <v>Реестр цен_4 кв.2025: (25.99.29.190-031)</v>
      </c>
      <c r="K61" s="34" t="str">
        <f>'[1]26-27-28 (ноябрь)'!FU65</f>
        <v>Все корпуса колледжа</v>
      </c>
      <c r="M61" s="35">
        <f>'[1]26-27-28 (ноябрь)'!FV65</f>
        <v>13</v>
      </c>
      <c r="N61" s="36" t="str">
        <f>'[1]26-27-28 (ноябрь)'!FW65</f>
        <v>Поставка оснащения для учебного процесса и текущей деятельности колледжа</v>
      </c>
    </row>
    <row r="62" spans="1:14" ht="63" x14ac:dyDescent="0.25">
      <c r="A62" s="25">
        <v>58</v>
      </c>
      <c r="B62" s="26" t="str">
        <f>'[1]26-27-28 (ноябрь)'!FK66</f>
        <v>Стеллаж складской металлический¹ тип 4</v>
      </c>
      <c r="C62" s="27">
        <f>'[1]26-27-28 (ноябрь)'!FM66</f>
        <v>8</v>
      </c>
      <c r="D62" s="28">
        <f>'[1]26-27-28 (ноябрь)'!FN66</f>
        <v>18433.490000000002</v>
      </c>
      <c r="E62" s="29">
        <f t="shared" si="0"/>
        <v>147467.92000000001</v>
      </c>
      <c r="F62" s="27">
        <f>'[1]26-27-28 (ноябрь)'!FP66</f>
        <v>0</v>
      </c>
      <c r="G62" s="30">
        <f t="shared" si="1"/>
        <v>0</v>
      </c>
      <c r="H62" s="31">
        <f t="shared" si="2"/>
        <v>147467.92000000001</v>
      </c>
      <c r="I62" s="32" t="str">
        <f>'[1]26-27-28 (ноябрь)'!FS66</f>
        <v xml:space="preserve">Для обеспечения учебного и воспитательного процесса </v>
      </c>
      <c r="J62" s="33" t="str">
        <f>'[1]26-27-28 (ноябрь)'!FT66</f>
        <v>п.610 № 100-р _31.09.11.120-005</v>
      </c>
      <c r="K62" s="34" t="str">
        <f>'[1]26-27-28 (ноябрь)'!FU66</f>
        <v>Корпус 3 ул.Балтийская 26,лит.А (общежитие)</v>
      </c>
      <c r="M62" s="35">
        <f>'[1]26-27-28 (ноябрь)'!FV66</f>
        <v>5</v>
      </c>
      <c r="N62" s="36" t="str">
        <f>'[1]26-27-28 (ноябрь)'!FW66</f>
        <v>Поставка мебели для учебного процесса и текущей деятельности колледжа</v>
      </c>
    </row>
    <row r="63" spans="1:14" ht="31.5" x14ac:dyDescent="0.25">
      <c r="A63" s="25">
        <v>59</v>
      </c>
      <c r="B63" s="26" t="str">
        <f>'[1]26-27-28 (ноябрь)'!FK67</f>
        <v>Доска магнитно-маркерная тип 9</v>
      </c>
      <c r="C63" s="27">
        <f>'[1]26-27-28 (ноябрь)'!FM67</f>
        <v>4</v>
      </c>
      <c r="D63" s="28">
        <f>'[1]26-27-28 (ноябрь)'!FN67</f>
        <v>29699.25</v>
      </c>
      <c r="E63" s="29">
        <f t="shared" si="0"/>
        <v>118797</v>
      </c>
      <c r="F63" s="27">
        <f>'[1]26-27-28 (ноябрь)'!FP67</f>
        <v>1</v>
      </c>
      <c r="G63" s="30">
        <f t="shared" si="1"/>
        <v>29699.25</v>
      </c>
      <c r="H63" s="31">
        <f t="shared" si="2"/>
        <v>148496.25</v>
      </c>
      <c r="I63" s="32" t="str">
        <f>'[1]26-27-28 (ноябрь)'!FS67</f>
        <v>Для обеспечения учебного процесса</v>
      </c>
      <c r="J63" s="33" t="str">
        <f>'[1]26-27-28 (ноябрь)'!FT67</f>
        <v>п.490 № 100-р _32.99.53.139-037</v>
      </c>
      <c r="K63" s="34" t="str">
        <f>'[1]26-27-28 (ноябрь)'!FU67</f>
        <v>Все корпуса колледжа</v>
      </c>
      <c r="M63" s="35">
        <f>'[1]26-27-28 (ноябрь)'!FV67</f>
        <v>13</v>
      </c>
      <c r="N63" s="36" t="str">
        <f>'[1]26-27-28 (ноябрь)'!FW67</f>
        <v>Поставка оснащения для учебного процесса и текущей деятельности колледжа</v>
      </c>
    </row>
    <row r="64" spans="1:14" ht="47.25" x14ac:dyDescent="0.25">
      <c r="A64" s="25">
        <v>60</v>
      </c>
      <c r="B64" s="26" t="str">
        <f>'[1]26-27-28 (ноябрь)'!FK68</f>
        <v>Доска магнитно-маркерная 1300х2000</v>
      </c>
      <c r="C64" s="27">
        <f>'[1]26-27-28 (ноябрь)'!FM68</f>
        <v>4</v>
      </c>
      <c r="D64" s="28">
        <f>'[1]26-27-28 (ноябрь)'!FN68</f>
        <v>46731.5</v>
      </c>
      <c r="E64" s="29">
        <f t="shared" si="0"/>
        <v>186926</v>
      </c>
      <c r="F64" s="27">
        <f>'[1]26-27-28 (ноябрь)'!FP68</f>
        <v>1</v>
      </c>
      <c r="G64" s="30">
        <f t="shared" si="1"/>
        <v>46731.5</v>
      </c>
      <c r="H64" s="31">
        <f t="shared" si="2"/>
        <v>233657.5</v>
      </c>
      <c r="I64" s="32" t="str">
        <f>'[1]26-27-28 (ноябрь)'!FS68</f>
        <v>Для обеспечения учебного процесса</v>
      </c>
      <c r="J64" s="33" t="str">
        <f>'[1]26-27-28 (ноябрь)'!FT68</f>
        <v>п.490 № 100-р _32.99.53.139-039</v>
      </c>
      <c r="K64" s="34" t="str">
        <f>'[1]26-27-28 (ноябрь)'!FU68</f>
        <v xml:space="preserve">Корпус 3 ул.Балтийская 26,лит.А </v>
      </c>
      <c r="M64" s="35">
        <f>'[1]26-27-28 (ноябрь)'!FV68</f>
        <v>13</v>
      </c>
      <c r="N64" s="36" t="str">
        <f>'[1]26-27-28 (ноябрь)'!FW68</f>
        <v>Поставка оснащения для учебного процесса и текущей деятельности колледжа</v>
      </c>
    </row>
    <row r="65" spans="1:14" ht="47.25" x14ac:dyDescent="0.25">
      <c r="A65" s="25">
        <v>61</v>
      </c>
      <c r="B65" s="26" t="str">
        <f>'[1]26-27-28 (ноябрь)'!FK69</f>
        <v>Мольберт Лира</v>
      </c>
      <c r="C65" s="27">
        <f>'[1]26-27-28 (ноябрь)'!FM69</f>
        <v>11</v>
      </c>
      <c r="D65" s="28">
        <f>'[1]26-27-28 (ноябрь)'!FN69</f>
        <v>4046.67</v>
      </c>
      <c r="E65" s="29">
        <f t="shared" si="0"/>
        <v>44513.37</v>
      </c>
      <c r="F65" s="27">
        <f>'[1]26-27-28 (ноябрь)'!FP69</f>
        <v>4</v>
      </c>
      <c r="G65" s="30">
        <f t="shared" si="1"/>
        <v>16186.68</v>
      </c>
      <c r="H65" s="31">
        <f t="shared" si="2"/>
        <v>60700.05</v>
      </c>
      <c r="I65" s="32" t="str">
        <f>'[1]26-27-28 (ноябрь)'!FS69</f>
        <v>Для обеспечения учебного процесса</v>
      </c>
      <c r="J65" s="33" t="str">
        <f>'[1]26-27-28 (ноябрь)'!FT69</f>
        <v>п.492 № 100-р _32.99.53.139-034</v>
      </c>
      <c r="K65" s="34" t="str">
        <f>'[1]26-27-28 (ноябрь)'!FU69</f>
        <v xml:space="preserve">Корпус 6     ул.Моховая 6,лит.А </v>
      </c>
      <c r="M65" s="35">
        <f>'[1]26-27-28 (ноябрь)'!FV69</f>
        <v>5</v>
      </c>
      <c r="N65" s="36" t="str">
        <f>'[1]26-27-28 (ноябрь)'!FW69</f>
        <v>Поставка мебели для учебного процесса и текущей деятельности колледжа</v>
      </c>
    </row>
    <row r="66" spans="1:14" ht="31.5" x14ac:dyDescent="0.25">
      <c r="A66" s="25">
        <v>62</v>
      </c>
      <c r="B66" s="26" t="str">
        <f>'[1]26-27-28 (ноябрь)'!FK70</f>
        <v>Конференц-кресло</v>
      </c>
      <c r="C66" s="27">
        <f>'[1]26-27-28 (ноябрь)'!FM70</f>
        <v>17</v>
      </c>
      <c r="D66" s="28">
        <f>'[1]26-27-28 (ноябрь)'!FN70</f>
        <v>14627.9</v>
      </c>
      <c r="E66" s="29">
        <f t="shared" si="0"/>
        <v>248674.3</v>
      </c>
      <c r="F66" s="27">
        <f>'[1]26-27-28 (ноябрь)'!FP70</f>
        <v>3</v>
      </c>
      <c r="G66" s="30">
        <f t="shared" si="1"/>
        <v>43883.7</v>
      </c>
      <c r="H66" s="31">
        <f t="shared" si="2"/>
        <v>292558</v>
      </c>
      <c r="I66" s="32" t="str">
        <f>'[1]26-27-28 (ноябрь)'!FS70</f>
        <v>Для обеспечения учебного процесса</v>
      </c>
      <c r="J66" s="33" t="str">
        <f>'[1]26-27-28 (ноябрь)'!FT70</f>
        <v>п.566 № 100-р _31.01.11.150-020</v>
      </c>
      <c r="K66" s="34" t="str">
        <f>'[1]26-27-28 (ноябрь)'!FU70</f>
        <v>Все корпуса колледжа</v>
      </c>
      <c r="M66" s="35">
        <f>'[1]26-27-28 (ноябрь)'!FV70</f>
        <v>5</v>
      </c>
      <c r="N66" s="36" t="str">
        <f>'[1]26-27-28 (ноябрь)'!FW70</f>
        <v>Поставка мебели для учебного процесса и текущей деятельности колледжа</v>
      </c>
    </row>
    <row r="67" spans="1:14" ht="31.5" x14ac:dyDescent="0.25">
      <c r="A67" s="25">
        <v>63</v>
      </c>
      <c r="B67" s="26" t="str">
        <f>'[1]26-27-28 (ноябрь)'!FK71</f>
        <v>Кресло операторское</v>
      </c>
      <c r="C67" s="27">
        <f>'[1]26-27-28 (ноябрь)'!FM71</f>
        <v>85</v>
      </c>
      <c r="D67" s="28">
        <f>'[1]26-27-28 (ноябрь)'!FN71</f>
        <v>15828.67</v>
      </c>
      <c r="E67" s="29">
        <f t="shared" si="0"/>
        <v>1345436.95</v>
      </c>
      <c r="F67" s="27">
        <f>'[1]26-27-28 (ноябрь)'!FP71</f>
        <v>15</v>
      </c>
      <c r="G67" s="30">
        <f t="shared" si="1"/>
        <v>237430.05</v>
      </c>
      <c r="H67" s="31">
        <f t="shared" si="2"/>
        <v>1582867</v>
      </c>
      <c r="I67" s="32" t="str">
        <f>'[1]26-27-28 (ноябрь)'!FS71</f>
        <v>Для обеспечения учебного процесса</v>
      </c>
      <c r="J67" s="33" t="str">
        <f>'[1]26-27-28 (ноябрь)'!FT71</f>
        <v>п.567 № 100-р _31.01.11.150-095</v>
      </c>
      <c r="K67" s="34" t="str">
        <f>'[1]26-27-28 (ноябрь)'!FU71</f>
        <v>Все корпуса колледжа</v>
      </c>
      <c r="M67" s="35">
        <f>'[1]26-27-28 (ноябрь)'!FV71</f>
        <v>5</v>
      </c>
      <c r="N67" s="36" t="str">
        <f>'[1]26-27-28 (ноябрь)'!FW71</f>
        <v>Поставка мебели для учебного процесса и текущей деятельности колледжа</v>
      </c>
    </row>
    <row r="68" spans="1:14" ht="31.5" x14ac:dyDescent="0.25">
      <c r="A68" s="25">
        <v>64</v>
      </c>
      <c r="B68" s="26" t="str">
        <f>'[1]26-27-28 (ноябрь)'!FK72</f>
        <v>Кресло офисное</v>
      </c>
      <c r="C68" s="27">
        <f>'[1]26-27-28 (ноябрь)'!FM72</f>
        <v>12</v>
      </c>
      <c r="D68" s="28">
        <f>'[1]26-27-28 (ноябрь)'!FN72</f>
        <v>29557.67</v>
      </c>
      <c r="E68" s="29">
        <f t="shared" si="0"/>
        <v>354692.04</v>
      </c>
      <c r="F68" s="27">
        <f>'[1]26-27-28 (ноябрь)'!FP72</f>
        <v>0</v>
      </c>
      <c r="G68" s="30">
        <f t="shared" si="1"/>
        <v>0</v>
      </c>
      <c r="H68" s="31">
        <f t="shared" si="2"/>
        <v>354692.04</v>
      </c>
      <c r="I68" s="32" t="str">
        <f>'[1]26-27-28 (ноябрь)'!FS72</f>
        <v>Для обеспечения учебного процесса</v>
      </c>
      <c r="J68" s="33" t="str">
        <f>'[1]26-27-28 (ноябрь)'!FT72</f>
        <v>п.567 № 100-р _31.01.11.150-089</v>
      </c>
      <c r="K68" s="34" t="str">
        <f>'[1]26-27-28 (ноябрь)'!FU72</f>
        <v>Все корпуса колледжа</v>
      </c>
      <c r="M68" s="35">
        <f>'[1]26-27-28 (ноябрь)'!FV72</f>
        <v>13</v>
      </c>
      <c r="N68" s="36" t="str">
        <f>'[1]26-27-28 (ноябрь)'!FW72</f>
        <v>Поставка оснащения для учебного процесса и текущей деятельности колледжа</v>
      </c>
    </row>
    <row r="69" spans="1:14" ht="31.5" x14ac:dyDescent="0.25">
      <c r="A69" s="25">
        <v>65</v>
      </c>
      <c r="B69" s="26" t="str">
        <f>'[1]26-27-28 (ноябрь)'!FK73</f>
        <v>Сейф</v>
      </c>
      <c r="C69" s="27">
        <f>'[1]26-27-28 (ноябрь)'!FM73</f>
        <v>1</v>
      </c>
      <c r="D69" s="28">
        <f>'[1]26-27-28 (ноябрь)'!FN73</f>
        <v>22643.37</v>
      </c>
      <c r="E69" s="29">
        <f t="shared" si="0"/>
        <v>22643.37</v>
      </c>
      <c r="F69" s="27">
        <f>'[1]26-27-28 (ноябрь)'!FP73</f>
        <v>0</v>
      </c>
      <c r="G69" s="30">
        <f t="shared" si="1"/>
        <v>0</v>
      </c>
      <c r="H69" s="31">
        <f t="shared" si="2"/>
        <v>22643.37</v>
      </c>
      <c r="I69" s="32" t="str">
        <f>'[1]26-27-28 (ноябрь)'!FS73</f>
        <v>Для обеспечения учебного процесса</v>
      </c>
      <c r="J69" s="33" t="str">
        <f>'[1]26-27-28 (ноябрь)'!FT73</f>
        <v>Реестр цен_4 кв.2025: (25.99.21.114-001)</v>
      </c>
      <c r="K69" s="34" t="str">
        <f>'[1]26-27-28 (ноябрь)'!FU73</f>
        <v>Все корпуса колледжа</v>
      </c>
      <c r="M69" s="35">
        <f>'[1]26-27-28 (ноябрь)'!FV73</f>
        <v>5</v>
      </c>
      <c r="N69" s="36" t="str">
        <f>'[1]26-27-28 (ноябрь)'!FW73</f>
        <v>Поставка мебели для учебного процесса и текущей деятельности колледжа</v>
      </c>
    </row>
    <row r="70" spans="1:14" ht="31.5" x14ac:dyDescent="0.25">
      <c r="A70" s="25">
        <v>66</v>
      </c>
      <c r="B70" s="26" t="str">
        <f>'[1]26-27-28 (ноябрь)'!FK74</f>
        <v>Секция стульев многоместная</v>
      </c>
      <c r="C70" s="27">
        <f>'[1]26-27-28 (ноябрь)'!FM74</f>
        <v>22</v>
      </c>
      <c r="D70" s="28">
        <f>'[1]26-27-28 (ноябрь)'!FN74</f>
        <v>25926.49</v>
      </c>
      <c r="E70" s="29">
        <f t="shared" ref="E70:E112" si="3">C70*D70</f>
        <v>570382.78</v>
      </c>
      <c r="F70" s="27">
        <f>'[1]26-27-28 (ноябрь)'!FP74</f>
        <v>6</v>
      </c>
      <c r="G70" s="30">
        <f t="shared" ref="G70:G112" si="4">D70*F70</f>
        <v>155558.94</v>
      </c>
      <c r="H70" s="31">
        <f t="shared" ref="H70:H112" si="5">E70+G70</f>
        <v>725941.72</v>
      </c>
      <c r="I70" s="32" t="str">
        <f>'[1]26-27-28 (ноябрь)'!FS74</f>
        <v>Для обеспечения учебного процесса</v>
      </c>
      <c r="J70" s="33" t="str">
        <f>'[1]26-27-28 (ноябрь)'!FT74</f>
        <v>п.568 № 100-р _31.01.11.150-056</v>
      </c>
      <c r="K70" s="34" t="str">
        <f>'[1]26-27-28 (ноябрь)'!FU74</f>
        <v>Все корпуса колледжа</v>
      </c>
      <c r="M70" s="35">
        <f>'[1]26-27-28 (ноябрь)'!FV74</f>
        <v>5</v>
      </c>
      <c r="N70" s="36" t="str">
        <f>'[1]26-27-28 (ноябрь)'!FW74</f>
        <v>Поставка мебели для учебного процесса и текущей деятельности колледжа</v>
      </c>
    </row>
    <row r="71" spans="1:14" ht="31.5" x14ac:dyDescent="0.25">
      <c r="A71" s="25">
        <v>67</v>
      </c>
      <c r="B71" s="26" t="str">
        <f>'[1]26-27-28 (ноябрь)'!FK75</f>
        <v>Стеллаж складской металлический</v>
      </c>
      <c r="C71" s="27">
        <f>'[1]26-27-28 (ноябрь)'!FM75</f>
        <v>8</v>
      </c>
      <c r="D71" s="28">
        <f>'[1]26-27-28 (ноябрь)'!FN75</f>
        <v>13530</v>
      </c>
      <c r="E71" s="29">
        <f t="shared" si="3"/>
        <v>108240</v>
      </c>
      <c r="F71" s="27">
        <f>'[1]26-27-28 (ноябрь)'!FP75</f>
        <v>2</v>
      </c>
      <c r="G71" s="30">
        <f t="shared" si="4"/>
        <v>27060</v>
      </c>
      <c r="H71" s="31">
        <f t="shared" si="5"/>
        <v>135300</v>
      </c>
      <c r="I71" s="32" t="str">
        <f>'[1]26-27-28 (ноябрь)'!FS75</f>
        <v>Для обеспечения учебного процесса</v>
      </c>
      <c r="J71" s="33" t="str">
        <f>'[1]26-27-28 (ноябрь)'!FT75</f>
        <v>п.610 № 100-р _31.09.11.120-006</v>
      </c>
      <c r="K71" s="34" t="str">
        <f>'[1]26-27-28 (ноябрь)'!FU75</f>
        <v>Все корпуса колледжа</v>
      </c>
      <c r="M71" s="35">
        <f>'[1]26-27-28 (ноябрь)'!FV75</f>
        <v>5</v>
      </c>
      <c r="N71" s="36" t="str">
        <f>'[1]26-27-28 (ноябрь)'!FW75</f>
        <v>Поставка мебели для учебного процесса и текущей деятельности колледжа</v>
      </c>
    </row>
    <row r="72" spans="1:14" ht="31.5" x14ac:dyDescent="0.25">
      <c r="A72" s="25">
        <v>68</v>
      </c>
      <c r="B72" s="26" t="str">
        <f>'[1]26-27-28 (ноябрь)'!FK76</f>
        <v>Стол для переговоров на металлокаркасе</v>
      </c>
      <c r="C72" s="27">
        <f>'[1]26-27-28 (ноябрь)'!FM76</f>
        <v>12</v>
      </c>
      <c r="D72" s="28">
        <f>'[1]26-27-28 (ноябрь)'!FN76</f>
        <v>18212.509999999998</v>
      </c>
      <c r="E72" s="29">
        <f t="shared" si="3"/>
        <v>218550.12</v>
      </c>
      <c r="F72" s="27">
        <f>'[1]26-27-28 (ноябрь)'!FP76</f>
        <v>3</v>
      </c>
      <c r="G72" s="30">
        <f t="shared" si="4"/>
        <v>54637.53</v>
      </c>
      <c r="H72" s="31">
        <f t="shared" si="5"/>
        <v>273187.65000000002</v>
      </c>
      <c r="I72" s="32" t="str">
        <f>'[1]26-27-28 (ноябрь)'!FS76</f>
        <v>Для обеспечения учебного процесса</v>
      </c>
      <c r="J72" s="33" t="str">
        <f>'[1]26-27-28 (ноябрь)'!FT76</f>
        <v>п.570-2 № 100-р _31.01.11.110-024</v>
      </c>
      <c r="K72" s="34" t="str">
        <f>'[1]26-27-28 (ноябрь)'!FU76</f>
        <v>Все корпуса колледжа</v>
      </c>
      <c r="M72" s="35">
        <f>'[1]26-27-28 (ноябрь)'!FV76</f>
        <v>5</v>
      </c>
      <c r="N72" s="36" t="str">
        <f>'[1]26-27-28 (ноябрь)'!FW76</f>
        <v>Поставка мебели для учебного процесса и текущей деятельности колледжа</v>
      </c>
    </row>
    <row r="73" spans="1:14" ht="31.5" x14ac:dyDescent="0.25">
      <c r="A73" s="25">
        <v>69</v>
      </c>
      <c r="B73" s="26" t="str">
        <f>'[1]26-27-28 (ноябрь)'!FK77</f>
        <v>Стол обеденный на металлокаркасе</v>
      </c>
      <c r="C73" s="27">
        <f>'[1]26-27-28 (ноябрь)'!FM77</f>
        <v>2</v>
      </c>
      <c r="D73" s="28">
        <f>'[1]26-27-28 (ноябрь)'!FN77</f>
        <v>10106.5</v>
      </c>
      <c r="E73" s="29">
        <f t="shared" si="3"/>
        <v>20213</v>
      </c>
      <c r="F73" s="27">
        <f>'[1]26-27-28 (ноябрь)'!FP77</f>
        <v>1</v>
      </c>
      <c r="G73" s="30">
        <f t="shared" si="4"/>
        <v>10106.5</v>
      </c>
      <c r="H73" s="31">
        <f t="shared" si="5"/>
        <v>30319.5</v>
      </c>
      <c r="I73" s="32" t="str">
        <f>'[1]26-27-28 (ноябрь)'!FS77</f>
        <v>Для обеспечения учебного процесса</v>
      </c>
      <c r="J73" s="33" t="str">
        <f>'[1]26-27-28 (ноябрь)'!FT77</f>
        <v>Реестр цен_4 кв.2025: (31.02.10.110-004)</v>
      </c>
      <c r="K73" s="34" t="str">
        <f>'[1]26-27-28 (ноябрь)'!FU77</f>
        <v>Все корпуса колледжа</v>
      </c>
      <c r="M73" s="35">
        <f>'[1]26-27-28 (ноябрь)'!FV77</f>
        <v>5</v>
      </c>
      <c r="N73" s="36" t="str">
        <f>'[1]26-27-28 (ноябрь)'!FW77</f>
        <v>Поставка мебели для учебного процесса и текущей деятельности колледжа</v>
      </c>
    </row>
    <row r="74" spans="1:14" ht="31.5" x14ac:dyDescent="0.25">
      <c r="A74" s="25">
        <v>70</v>
      </c>
      <c r="B74" s="26" t="str">
        <f>'[1]26-27-28 (ноябрь)'!FK78</f>
        <v>Стол письменный 1 тумбовый</v>
      </c>
      <c r="C74" s="27">
        <f>'[1]26-27-28 (ноябрь)'!FM78</f>
        <v>4</v>
      </c>
      <c r="D74" s="28">
        <f>'[1]26-27-28 (ноябрь)'!FN78</f>
        <v>11689</v>
      </c>
      <c r="E74" s="29">
        <f t="shared" si="3"/>
        <v>46756</v>
      </c>
      <c r="F74" s="27">
        <f>'[1]26-27-28 (ноябрь)'!FP78</f>
        <v>1</v>
      </c>
      <c r="G74" s="30">
        <f t="shared" si="4"/>
        <v>11689</v>
      </c>
      <c r="H74" s="31">
        <f t="shared" si="5"/>
        <v>58445</v>
      </c>
      <c r="I74" s="32" t="str">
        <f>'[1]26-27-28 (ноябрь)'!FS78</f>
        <v>Для обеспечения учебного процесса</v>
      </c>
      <c r="J74" s="33" t="str">
        <f>'[1]26-27-28 (ноябрь)'!FT78</f>
        <v>п.594 № 100-р _31.01.12.110-005</v>
      </c>
      <c r="K74" s="34" t="str">
        <f>'[1]26-27-28 (ноябрь)'!FU78</f>
        <v>Все корпуса колледжа</v>
      </c>
      <c r="M74" s="35">
        <f>'[1]26-27-28 (ноябрь)'!FV78</f>
        <v>5</v>
      </c>
      <c r="N74" s="36" t="str">
        <f>'[1]26-27-28 (ноябрь)'!FW78</f>
        <v>Поставка мебели для учебного процесса и текущей деятельности колледжа</v>
      </c>
    </row>
    <row r="75" spans="1:14" ht="31.5" x14ac:dyDescent="0.25">
      <c r="A75" s="25">
        <v>71</v>
      </c>
      <c r="B75" s="26" t="str">
        <f>'[1]26-27-28 (ноябрь)'!FK79</f>
        <v>Стул для обеденного стола на металлокаркасе</v>
      </c>
      <c r="C75" s="27">
        <f>'[1]26-27-28 (ноябрь)'!FM79</f>
        <v>9</v>
      </c>
      <c r="D75" s="28">
        <f>'[1]26-27-28 (ноябрь)'!FN79</f>
        <v>2908</v>
      </c>
      <c r="E75" s="29">
        <f t="shared" si="3"/>
        <v>26172</v>
      </c>
      <c r="F75" s="27">
        <f>'[1]26-27-28 (ноябрь)'!FP79</f>
        <v>3</v>
      </c>
      <c r="G75" s="30">
        <f t="shared" si="4"/>
        <v>8724</v>
      </c>
      <c r="H75" s="31">
        <f t="shared" si="5"/>
        <v>34896</v>
      </c>
      <c r="I75" s="32" t="str">
        <f>'[1]26-27-28 (ноябрь)'!FS79</f>
        <v>Для обеспечения учебного процесса</v>
      </c>
      <c r="J75" s="33" t="str">
        <f>'[1]26-27-28 (ноябрь)'!FT79</f>
        <v>п.575 № 100-р _31.01.11.150-078</v>
      </c>
      <c r="K75" s="34" t="str">
        <f>'[1]26-27-28 (ноябрь)'!FU79</f>
        <v>Все корпуса колледжа</v>
      </c>
      <c r="M75" s="35">
        <f>'[1]26-27-28 (ноябрь)'!FV79</f>
        <v>5</v>
      </c>
      <c r="N75" s="36" t="str">
        <f>'[1]26-27-28 (ноябрь)'!FW79</f>
        <v>Поставка мебели для учебного процесса и текущей деятельности колледжа</v>
      </c>
    </row>
    <row r="76" spans="1:14" ht="31.5" x14ac:dyDescent="0.25">
      <c r="A76" s="25">
        <v>72</v>
      </c>
      <c r="B76" s="26" t="str">
        <f>'[1]26-27-28 (ноябрь)'!FK80</f>
        <v>Трибуна для выступлений</v>
      </c>
      <c r="C76" s="27">
        <f>'[1]26-27-28 (ноябрь)'!FM80</f>
        <v>1</v>
      </c>
      <c r="D76" s="28">
        <f>'[1]26-27-28 (ноябрь)'!FN80</f>
        <v>18677</v>
      </c>
      <c r="E76" s="29">
        <f t="shared" si="3"/>
        <v>18677</v>
      </c>
      <c r="F76" s="27">
        <f>'[1]26-27-28 (ноябрь)'!FP80</f>
        <v>0</v>
      </c>
      <c r="G76" s="30">
        <f t="shared" si="4"/>
        <v>0</v>
      </c>
      <c r="H76" s="31">
        <f t="shared" si="5"/>
        <v>18677</v>
      </c>
      <c r="I76" s="32" t="str">
        <f>'[1]26-27-28 (ноябрь)'!FS80</f>
        <v>Для обеспечения учебного процесса</v>
      </c>
      <c r="J76" s="33" t="str">
        <f>'[1]26-27-28 (ноябрь)'!FT80</f>
        <v>Реестр цен_4 кв.2025: (31.09.13.190-016)</v>
      </c>
      <c r="K76" s="34" t="str">
        <f>'[1]26-27-28 (ноябрь)'!FU80</f>
        <v>Все корпуса колледжа</v>
      </c>
      <c r="M76" s="35">
        <f>'[1]26-27-28 (ноябрь)'!FV80</f>
        <v>5</v>
      </c>
      <c r="N76" s="36" t="str">
        <f>'[1]26-27-28 (ноябрь)'!FW80</f>
        <v>Поставка мебели для учебного процесса и текущей деятельности колледжа</v>
      </c>
    </row>
    <row r="77" spans="1:14" ht="31.5" x14ac:dyDescent="0.25">
      <c r="A77" s="25">
        <v>73</v>
      </c>
      <c r="B77" s="26" t="str">
        <f>'[1]26-27-28 (ноябрь)'!FK81</f>
        <v>Тумба офисная под оргтехнику</v>
      </c>
      <c r="C77" s="27">
        <f>'[1]26-27-28 (ноябрь)'!FM81</f>
        <v>4</v>
      </c>
      <c r="D77" s="28">
        <f>'[1]26-27-28 (ноябрь)'!FN81</f>
        <v>11495.93</v>
      </c>
      <c r="E77" s="29">
        <f t="shared" si="3"/>
        <v>45983.72</v>
      </c>
      <c r="F77" s="27">
        <f>'[1]26-27-28 (ноябрь)'!FP81</f>
        <v>1</v>
      </c>
      <c r="G77" s="30">
        <f t="shared" si="4"/>
        <v>11495.93</v>
      </c>
      <c r="H77" s="31">
        <f t="shared" si="5"/>
        <v>57479.65</v>
      </c>
      <c r="I77" s="32" t="str">
        <f>'[1]26-27-28 (ноябрь)'!FS81</f>
        <v>Для обеспечения учебного процесса</v>
      </c>
      <c r="J77" s="33" t="str">
        <f>'[1]26-27-28 (ноябрь)'!FT81</f>
        <v>п.599 № 100-р _31.01.12.150-006</v>
      </c>
      <c r="K77" s="34" t="str">
        <f>'[1]26-27-28 (ноябрь)'!FU81</f>
        <v>Все корпуса колледжа</v>
      </c>
      <c r="M77" s="35">
        <f>'[1]26-27-28 (ноябрь)'!FV81</f>
        <v>5</v>
      </c>
      <c r="N77" s="36" t="str">
        <f>'[1]26-27-28 (ноябрь)'!FW81</f>
        <v>Поставка мебели для учебного процесса и текущей деятельности колледжа</v>
      </c>
    </row>
    <row r="78" spans="1:14" ht="31.5" x14ac:dyDescent="0.25">
      <c r="A78" s="25">
        <v>74</v>
      </c>
      <c r="B78" s="26" t="str">
        <f>'[1]26-27-28 (ноябрь)'!FK82</f>
        <v>Шкаф архивный металлический</v>
      </c>
      <c r="C78" s="27">
        <f>'[1]26-27-28 (ноябрь)'!FM82</f>
        <v>1</v>
      </c>
      <c r="D78" s="28">
        <f>'[1]26-27-28 (ноябрь)'!FN82</f>
        <v>19984.8</v>
      </c>
      <c r="E78" s="29">
        <f t="shared" si="3"/>
        <v>19984.8</v>
      </c>
      <c r="F78" s="27">
        <f>'[1]26-27-28 (ноябрь)'!FP82</f>
        <v>1</v>
      </c>
      <c r="G78" s="30">
        <f t="shared" si="4"/>
        <v>19984.8</v>
      </c>
      <c r="H78" s="31">
        <f t="shared" si="5"/>
        <v>39969.599999999999</v>
      </c>
      <c r="I78" s="32" t="str">
        <f>'[1]26-27-28 (ноябрь)'!FS82</f>
        <v>Для обеспечения учебного процесса</v>
      </c>
      <c r="J78" s="33" t="str">
        <f>'[1]26-27-28 (ноябрь)'!FT82</f>
        <v>п.578 № 100-р _31.01.11.122-002</v>
      </c>
      <c r="K78" s="34" t="str">
        <f>'[1]26-27-28 (ноябрь)'!FU82</f>
        <v>Все корпуса колледжа</v>
      </c>
      <c r="M78" s="35">
        <f>'[1]26-27-28 (ноябрь)'!FV82</f>
        <v>5</v>
      </c>
      <c r="N78" s="36" t="str">
        <f>'[1]26-27-28 (ноябрь)'!FW82</f>
        <v>Поставка мебели для учебного процесса и текущей деятельности колледжа</v>
      </c>
    </row>
    <row r="79" spans="1:14" ht="31.5" x14ac:dyDescent="0.25">
      <c r="A79" s="25">
        <v>75</v>
      </c>
      <c r="B79" s="26" t="str">
        <f>'[1]26-27-28 (ноябрь)'!FK83</f>
        <v>Шкаф картотечный металлический</v>
      </c>
      <c r="C79" s="27">
        <f>'[1]26-27-28 (ноябрь)'!FM83</f>
        <v>1</v>
      </c>
      <c r="D79" s="28">
        <f>'[1]26-27-28 (ноябрь)'!FN83</f>
        <v>32003.98</v>
      </c>
      <c r="E79" s="29">
        <f t="shared" si="3"/>
        <v>32003.98</v>
      </c>
      <c r="F79" s="27">
        <f>'[1]26-27-28 (ноябрь)'!FP83</f>
        <v>0</v>
      </c>
      <c r="G79" s="30">
        <f t="shared" si="4"/>
        <v>0</v>
      </c>
      <c r="H79" s="31">
        <f t="shared" si="5"/>
        <v>32003.98</v>
      </c>
      <c r="I79" s="32" t="str">
        <f>'[1]26-27-28 (ноябрь)'!FS83</f>
        <v>Для обеспечения учебного процесса</v>
      </c>
      <c r="J79" s="33" t="str">
        <f>'[1]26-27-28 (ноябрь)'!FT83</f>
        <v>п.580 № 100-р _31.01.11.123-002</v>
      </c>
      <c r="K79" s="34" t="str">
        <f>'[1]26-27-28 (ноябрь)'!FU83</f>
        <v>Все корпуса колледжа</v>
      </c>
      <c r="M79" s="35">
        <f>'[1]26-27-28 (ноябрь)'!FV83</f>
        <v>5</v>
      </c>
      <c r="N79" s="36" t="str">
        <f>'[1]26-27-28 (ноябрь)'!FW83</f>
        <v>Поставка мебели для учебного процесса и текущей деятельности колледжа</v>
      </c>
    </row>
    <row r="80" spans="1:14" ht="31.5" x14ac:dyDescent="0.25">
      <c r="A80" s="25">
        <v>76</v>
      </c>
      <c r="B80" s="26" t="str">
        <f>'[1]26-27-28 (ноябрь)'!FK84</f>
        <v>Тумба офисная деревянная</v>
      </c>
      <c r="C80" s="27">
        <f>'[1]26-27-28 (ноябрь)'!FM84</f>
        <v>1</v>
      </c>
      <c r="D80" s="28">
        <f>'[1]26-27-28 (ноябрь)'!FN84</f>
        <v>7247.5</v>
      </c>
      <c r="E80" s="29">
        <f t="shared" si="3"/>
        <v>7247.5</v>
      </c>
      <c r="F80" s="27">
        <f>'[1]26-27-28 (ноябрь)'!FP84</f>
        <v>0</v>
      </c>
      <c r="G80" s="30">
        <f t="shared" si="4"/>
        <v>0</v>
      </c>
      <c r="H80" s="31">
        <f t="shared" si="5"/>
        <v>7247.5</v>
      </c>
      <c r="I80" s="32" t="str">
        <f>'[1]26-27-28 (ноябрь)'!FS84</f>
        <v>Для обеспечения учебного процесса</v>
      </c>
      <c r="J80" s="33" t="str">
        <f>'[1]26-27-28 (ноябрь)'!FT84</f>
        <v>п.599 № 100-р _31.01.12.150-002</v>
      </c>
      <c r="K80" s="34" t="str">
        <f>'[1]26-27-28 (ноябрь)'!FU84</f>
        <v>Все корпуса колледжа</v>
      </c>
      <c r="M80" s="35">
        <f>'[1]26-27-28 (ноябрь)'!FV84</f>
        <v>5</v>
      </c>
      <c r="N80" s="36" t="str">
        <f>'[1]26-27-28 (ноябрь)'!FW84</f>
        <v>Поставка мебели для учебного процесса и текущей деятельности колледжа</v>
      </c>
    </row>
    <row r="81" spans="1:14" ht="31.5" x14ac:dyDescent="0.25">
      <c r="A81" s="25">
        <v>77</v>
      </c>
      <c r="B81" s="26" t="str">
        <f>'[1]26-27-28 (ноябрь)'!FK85</f>
        <v>Шкаф архивный металлический</v>
      </c>
      <c r="C81" s="27">
        <f>'[1]26-27-28 (ноябрь)'!FM85</f>
        <v>1</v>
      </c>
      <c r="D81" s="28">
        <f>'[1]26-27-28 (ноябрь)'!FN85</f>
        <v>57983.6</v>
      </c>
      <c r="E81" s="29">
        <f t="shared" si="3"/>
        <v>57983.6</v>
      </c>
      <c r="F81" s="27">
        <f>'[1]26-27-28 (ноябрь)'!FP85</f>
        <v>1</v>
      </c>
      <c r="G81" s="30">
        <f t="shared" si="4"/>
        <v>57983.6</v>
      </c>
      <c r="H81" s="31">
        <f t="shared" si="5"/>
        <v>115967.2</v>
      </c>
      <c r="I81" s="32" t="str">
        <f>'[1]26-27-28 (ноябрь)'!FS85</f>
        <v>Для обеспечения учебного процесса</v>
      </c>
      <c r="J81" s="33" t="str">
        <f>'[1]26-27-28 (ноябрь)'!FT85</f>
        <v>п.578 № 100-р _31.01.11.122-008</v>
      </c>
      <c r="K81" s="34" t="str">
        <f>'[1]26-27-28 (ноябрь)'!FU85</f>
        <v>Все корпуса колледжа</v>
      </c>
      <c r="M81" s="35">
        <f>'[1]26-27-28 (ноябрь)'!FV85</f>
        <v>5</v>
      </c>
      <c r="N81" s="36" t="str">
        <f>'[1]26-27-28 (ноябрь)'!FW85</f>
        <v>Поставка мебели для учебного процесса и текущей деятельности колледжа</v>
      </c>
    </row>
    <row r="82" spans="1:14" ht="31.5" x14ac:dyDescent="0.25">
      <c r="A82" s="25">
        <v>78</v>
      </c>
      <c r="B82" s="26" t="str">
        <f>'[1]26-27-28 (ноябрь)'!FK86</f>
        <v>Шкаф деревянный для документов, закрытый</v>
      </c>
      <c r="C82" s="27">
        <f>'[1]26-27-28 (ноябрь)'!FM86</f>
        <v>11</v>
      </c>
      <c r="D82" s="28">
        <f>'[1]26-27-28 (ноябрь)'!FN86</f>
        <v>45264.34</v>
      </c>
      <c r="E82" s="29">
        <f t="shared" si="3"/>
        <v>497907.74</v>
      </c>
      <c r="F82" s="27">
        <f>'[1]26-27-28 (ноябрь)'!FP86</f>
        <v>4</v>
      </c>
      <c r="G82" s="30">
        <f t="shared" si="4"/>
        <v>181057.36</v>
      </c>
      <c r="H82" s="31">
        <f t="shared" si="5"/>
        <v>678965.1</v>
      </c>
      <c r="I82" s="32" t="str">
        <f>'[1]26-27-28 (ноябрь)'!FS86</f>
        <v>Для обеспечения учебного процесса</v>
      </c>
      <c r="J82" s="33" t="str">
        <f>'[1]26-27-28 (ноябрь)'!FT86</f>
        <v>п.600 № 100-р _31.01.12.139-025</v>
      </c>
      <c r="K82" s="34" t="str">
        <f>'[1]26-27-28 (ноябрь)'!FU86</f>
        <v>Все корпуса колледжа</v>
      </c>
      <c r="M82" s="35">
        <f>'[1]26-27-28 (ноябрь)'!FV86</f>
        <v>5</v>
      </c>
      <c r="N82" s="36" t="str">
        <f>'[1]26-27-28 (ноябрь)'!FW86</f>
        <v>Поставка мебели для учебного процесса и текущей деятельности колледжа</v>
      </c>
    </row>
    <row r="83" spans="1:14" ht="31.5" x14ac:dyDescent="0.25">
      <c r="A83" s="25">
        <v>79</v>
      </c>
      <c r="B83" s="26" t="str">
        <f>'[1]26-27-28 (ноябрь)'!FK87</f>
        <v>Стеллаж складской металлический</v>
      </c>
      <c r="C83" s="27">
        <f>'[1]26-27-28 (ноябрь)'!FM87</f>
        <v>1</v>
      </c>
      <c r="D83" s="28">
        <f>'[1]26-27-28 (ноябрь)'!FN87</f>
        <v>18433.490000000002</v>
      </c>
      <c r="E83" s="29">
        <f t="shared" si="3"/>
        <v>18433.490000000002</v>
      </c>
      <c r="F83" s="27">
        <f>'[1]26-27-28 (ноябрь)'!FP87</f>
        <v>9</v>
      </c>
      <c r="G83" s="30">
        <f t="shared" si="4"/>
        <v>165901.41</v>
      </c>
      <c r="H83" s="31">
        <f t="shared" si="5"/>
        <v>184334.9</v>
      </c>
      <c r="I83" s="32" t="str">
        <f>'[1]26-27-28 (ноябрь)'!FS87</f>
        <v>Для обеспечения учебного процесса</v>
      </c>
      <c r="J83" s="33" t="str">
        <f>'[1]26-27-28 (ноябрь)'!FT87</f>
        <v>п.610 № 100-р _31.09.11.120-005</v>
      </c>
      <c r="K83" s="34" t="str">
        <f>'[1]26-27-28 (ноябрь)'!FU87</f>
        <v>Все корпуса колледжа</v>
      </c>
      <c r="M83" s="35">
        <f>'[1]26-27-28 (ноябрь)'!FV87</f>
        <v>5</v>
      </c>
      <c r="N83" s="36" t="str">
        <f>'[1]26-27-28 (ноябрь)'!FW87</f>
        <v>Поставка мебели для учебного процесса и текущей деятельности колледжа</v>
      </c>
    </row>
    <row r="84" spans="1:14" ht="31.5" x14ac:dyDescent="0.25">
      <c r="A84" s="25">
        <v>80</v>
      </c>
      <c r="B84" s="26" t="str">
        <f>'[1]26-27-28 (ноябрь)'!FK88</f>
        <v>Стул на металлическом каркасе для офиса</v>
      </c>
      <c r="C84" s="27">
        <f>'[1]26-27-28 (ноябрь)'!FM88</f>
        <v>25</v>
      </c>
      <c r="D84" s="28">
        <f>'[1]26-27-28 (ноябрь)'!FN88</f>
        <v>9048.4500000000007</v>
      </c>
      <c r="E84" s="29">
        <f t="shared" si="3"/>
        <v>226211.25000000003</v>
      </c>
      <c r="F84" s="27">
        <f>'[1]26-27-28 (ноябрь)'!FP88</f>
        <v>5</v>
      </c>
      <c r="G84" s="30">
        <f t="shared" si="4"/>
        <v>45242.25</v>
      </c>
      <c r="H84" s="31">
        <f t="shared" si="5"/>
        <v>271453.5</v>
      </c>
      <c r="I84" s="32" t="str">
        <f>'[1]26-27-28 (ноябрь)'!FS88</f>
        <v>Для обеспечения учебного процесса</v>
      </c>
      <c r="J84" s="33" t="str">
        <f>'[1]26-27-28 (ноябрь)'!FT88</f>
        <v>п.574 № 100-р _31.01.11.150-014</v>
      </c>
      <c r="K84" s="34" t="str">
        <f>'[1]26-27-28 (ноябрь)'!FU88</f>
        <v>Все корпуса колледжа</v>
      </c>
      <c r="M84" s="35">
        <f>'[1]26-27-28 (ноябрь)'!FV88</f>
        <v>5</v>
      </c>
      <c r="N84" s="36" t="str">
        <f>'[1]26-27-28 (ноябрь)'!FW88</f>
        <v>Поставка мебели для учебного процесса и текущей деятельности колледжа</v>
      </c>
    </row>
    <row r="85" spans="1:14" ht="31.5" x14ac:dyDescent="0.25">
      <c r="A85" s="25">
        <v>81</v>
      </c>
      <c r="B85" s="26" t="str">
        <f>'[1]26-27-28 (ноябрь)'!FK89</f>
        <v xml:space="preserve"> Шкаф для одежды металлический</v>
      </c>
      <c r="C85" s="27">
        <f>'[1]26-27-28 (ноябрь)'!FM89</f>
        <v>2</v>
      </c>
      <c r="D85" s="28">
        <f>'[1]26-27-28 (ноябрь)'!FN89</f>
        <v>21526.5</v>
      </c>
      <c r="E85" s="29">
        <f t="shared" si="3"/>
        <v>43053</v>
      </c>
      <c r="F85" s="27">
        <f>'[1]26-27-28 (ноябрь)'!FP89</f>
        <v>1</v>
      </c>
      <c r="G85" s="30">
        <f t="shared" si="4"/>
        <v>21526.5</v>
      </c>
      <c r="H85" s="31">
        <f t="shared" si="5"/>
        <v>64579.5</v>
      </c>
      <c r="I85" s="32" t="str">
        <f>'[1]26-27-28 (ноябрь)'!FS89</f>
        <v>Для обеспечения учебного процесса</v>
      </c>
      <c r="J85" s="33" t="str">
        <f>'[1]26-27-28 (ноябрь)'!FT89</f>
        <v>п.579 № 100-р _31.01.11.121-006</v>
      </c>
      <c r="K85" s="34" t="str">
        <f>'[1]26-27-28 (ноябрь)'!FU89</f>
        <v>Все корпуса колледжа</v>
      </c>
      <c r="M85" s="35">
        <f>'[1]26-27-28 (ноябрь)'!FV89</f>
        <v>5</v>
      </c>
      <c r="N85" s="36" t="str">
        <f>'[1]26-27-28 (ноябрь)'!FW89</f>
        <v>Поставка мебели для учебного процесса и текущей деятельности колледжа</v>
      </c>
    </row>
    <row r="86" spans="1:14" ht="94.5" x14ac:dyDescent="0.25">
      <c r="A86" s="25">
        <v>82</v>
      </c>
      <c r="B86" s="26" t="str">
        <f>'[1]26-27-28 (ноябрь)'!FK90</f>
        <v>IP-телефон</v>
      </c>
      <c r="C86" s="27">
        <f>'[1]26-27-28 (ноябрь)'!FM90</f>
        <v>8</v>
      </c>
      <c r="D86" s="28">
        <f>'[1]26-27-28 (ноябрь)'!FN90</f>
        <v>10208.5</v>
      </c>
      <c r="E86" s="29">
        <f t="shared" si="3"/>
        <v>81668</v>
      </c>
      <c r="F86" s="27">
        <f>'[1]26-27-28 (ноябрь)'!FP90</f>
        <v>2</v>
      </c>
      <c r="G86" s="30">
        <f t="shared" si="4"/>
        <v>20417</v>
      </c>
      <c r="H86" s="31">
        <f t="shared" si="5"/>
        <v>102085</v>
      </c>
      <c r="I86" s="32" t="str">
        <f>'[1]26-27-28 (ноябрь)'!FS90</f>
        <v>Для организации ip-телефонии; для замены старых аналоговых аппаратов</v>
      </c>
      <c r="J86" s="33" t="str">
        <f>'[1]26-27-28 (ноябрь)'!FT90</f>
        <v>п.546 № 100-р _26.30.11.119-033</v>
      </c>
      <c r="K86" s="34" t="str">
        <f>'[1]26-27-28 (ноябрь)'!FU90</f>
        <v>Балтийская 35,Курляндская 39 ,Моховая 6 ,Охотничий 7, Швецова 22, Балтийская 26</v>
      </c>
      <c r="M86" s="35">
        <f>'[1]26-27-28 (ноябрь)'!FV90</f>
        <v>4</v>
      </c>
      <c r="N86" s="36" t="str">
        <f>'[1]26-27-28 (ноябрь)'!FW90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87" spans="1:14" ht="94.5" x14ac:dyDescent="0.25">
      <c r="A87" s="25">
        <v>83</v>
      </c>
      <c r="B87" s="26" t="str">
        <f>'[1]26-27-28 (ноябрь)'!FK91</f>
        <v>Источник бесперебойного питания (интерактивный)</v>
      </c>
      <c r="C87" s="27">
        <f>'[1]26-27-28 (ноябрь)'!FM91</f>
        <v>43</v>
      </c>
      <c r="D87" s="28">
        <f>'[1]26-27-28 (ноябрь)'!FN91</f>
        <v>6170.74</v>
      </c>
      <c r="E87" s="29">
        <f t="shared" si="3"/>
        <v>265341.82</v>
      </c>
      <c r="F87" s="27">
        <f>'[1]26-27-28 (ноябрь)'!FP91</f>
        <v>7</v>
      </c>
      <c r="G87" s="30">
        <f t="shared" si="4"/>
        <v>43195.18</v>
      </c>
      <c r="H87" s="31">
        <f t="shared" si="5"/>
        <v>308537</v>
      </c>
      <c r="I87" s="32" t="str">
        <f>'[1]26-27-28 (ноябрь)'!FS91</f>
        <v>Для резервирования рабочих станций; Для работы с персанальными данными</v>
      </c>
      <c r="J87" s="33" t="str">
        <f>'[1]26-27-28 (ноябрь)'!FT91</f>
        <v>п.543 № 100-р _26.20.40.111-010</v>
      </c>
      <c r="K87" s="34" t="str">
        <f>'[1]26-27-28 (ноябрь)'!FU91</f>
        <v>Балтийская 35,Курляндская 39 ,Моховая 6 ,Охотничий 7, Швецова 22, Балтийская 26</v>
      </c>
      <c r="M87" s="35">
        <f>'[1]26-27-28 (ноябрь)'!FV91</f>
        <v>4</v>
      </c>
      <c r="N87" s="36" t="str">
        <f>'[1]26-27-28 (ноябрь)'!FW91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88" spans="1:14" ht="94.5" x14ac:dyDescent="0.25">
      <c r="A88" s="25">
        <v>84</v>
      </c>
      <c r="B88" s="26" t="str">
        <f>'[1]26-27-28 (ноябрь)'!FK92</f>
        <v>Презентационное оборудование в составе: Экран для проектора</v>
      </c>
      <c r="C88" s="27">
        <f>'[1]26-27-28 (ноябрь)'!FM92</f>
        <v>16</v>
      </c>
      <c r="D88" s="28">
        <f>'[1]26-27-28 (ноябрь)'!FN92</f>
        <v>41898</v>
      </c>
      <c r="E88" s="29">
        <f t="shared" si="3"/>
        <v>670368</v>
      </c>
      <c r="F88" s="27">
        <f>'[1]26-27-28 (ноябрь)'!FP92</f>
        <v>0</v>
      </c>
      <c r="G88" s="30">
        <f t="shared" si="4"/>
        <v>0</v>
      </c>
      <c r="H88" s="31">
        <f t="shared" si="5"/>
        <v>670368</v>
      </c>
      <c r="I88" s="32" t="str">
        <f>'[1]26-27-28 (ноябрь)'!FS92</f>
        <v>Для обеспечения учебного процесса всех специальностей</v>
      </c>
      <c r="J88" s="33" t="str">
        <f>'[1]26-27-28 (ноябрь)'!FT92</f>
        <v>п.558 № 100-р _26.70.17.150-008</v>
      </c>
      <c r="K88" s="34" t="str">
        <f>'[1]26-27-28 (ноябрь)'!FU92</f>
        <v>Балтийская 35,Курляндская 39 ,Моховая 6 ,Охотничий 7, Швецова 22, Балтийская 26</v>
      </c>
      <c r="M88" s="35">
        <f>'[1]26-27-28 (ноябрь)'!FV92</f>
        <v>4</v>
      </c>
      <c r="N88" s="36" t="str">
        <f>'[1]26-27-28 (ноябрь)'!FW92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89" spans="1:14" ht="94.5" x14ac:dyDescent="0.25">
      <c r="A89" s="25">
        <v>85</v>
      </c>
      <c r="B89" s="26" t="str">
        <f>'[1]26-27-28 (ноябрь)'!FK93</f>
        <v>Презентационное оборудование в составе: Проектор</v>
      </c>
      <c r="C89" s="27">
        <f>'[1]26-27-28 (ноябрь)'!FM93</f>
        <v>16</v>
      </c>
      <c r="D89" s="28">
        <f>'[1]26-27-28 (ноябрь)'!FN93</f>
        <v>57746.67</v>
      </c>
      <c r="E89" s="29">
        <f t="shared" si="3"/>
        <v>923946.72</v>
      </c>
      <c r="F89" s="27">
        <f>'[1]26-27-28 (ноябрь)'!FP93</f>
        <v>0</v>
      </c>
      <c r="G89" s="30">
        <f t="shared" si="4"/>
        <v>0</v>
      </c>
      <c r="H89" s="31">
        <f t="shared" si="5"/>
        <v>923946.72</v>
      </c>
      <c r="I89" s="32" t="str">
        <f>'[1]26-27-28 (ноябрь)'!FS93</f>
        <v>Для обеспечения учебного процесса всех специальностей</v>
      </c>
      <c r="J89" s="33" t="str">
        <f>'[1]26-27-28 (ноябрь)'!FT93</f>
        <v>п.537 № 100-р _26.20.17.120-002</v>
      </c>
      <c r="K89" s="34" t="str">
        <f>'[1]26-27-28 (ноябрь)'!FU93</f>
        <v>Балтийская 35, Курляндская 39, Моховая 6, Охотничий 7,  Швецова 22, Балтийская 26</v>
      </c>
      <c r="M89" s="35">
        <f>'[1]26-27-28 (ноябрь)'!FV93</f>
        <v>4</v>
      </c>
      <c r="N89" s="36" t="str">
        <f>'[1]26-27-28 (ноябрь)'!FW93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90" spans="1:14" ht="94.5" x14ac:dyDescent="0.25">
      <c r="A90" s="25">
        <v>86</v>
      </c>
      <c r="B90" s="26" t="str">
        <f>'[1]26-27-28 (ноябрь)'!FK94</f>
        <v>Презентационное оборудование в составе: Кронштейн</v>
      </c>
      <c r="C90" s="27">
        <f>'[1]26-27-28 (ноябрь)'!FM94</f>
        <v>13</v>
      </c>
      <c r="D90" s="28">
        <f>'[1]26-27-28 (ноябрь)'!FN94</f>
        <v>2467.33</v>
      </c>
      <c r="E90" s="29">
        <f t="shared" si="3"/>
        <v>32075.29</v>
      </c>
      <c r="F90" s="27">
        <f>'[1]26-27-28 (ноябрь)'!FP94</f>
        <v>0</v>
      </c>
      <c r="G90" s="30">
        <f t="shared" si="4"/>
        <v>0</v>
      </c>
      <c r="H90" s="31">
        <f t="shared" si="5"/>
        <v>32075.29</v>
      </c>
      <c r="I90" s="32" t="str">
        <f>'[1]26-27-28 (ноябрь)'!FS94</f>
        <v>Для обеспечения учебного процесса всех специальностей</v>
      </c>
      <c r="J90" s="33" t="str">
        <f>'[1]26-27-28 (ноябрь)'!FT94</f>
        <v>Реестр цен_4 кв.2025: (25.94.12.190-004)</v>
      </c>
      <c r="K90" s="34" t="str">
        <f>'[1]26-27-28 (ноябрь)'!FU94</f>
        <v>Балтийская 35, Курляндская 39, Моховая 6, Охотничий 7,  Швецова 22, Балтийская 26</v>
      </c>
      <c r="M90" s="35">
        <f>'[1]26-27-28 (ноябрь)'!FV94</f>
        <v>4</v>
      </c>
      <c r="N90" s="36" t="str">
        <f>'[1]26-27-28 (ноябрь)'!FW94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91" spans="1:14" ht="94.5" x14ac:dyDescent="0.25">
      <c r="A91" s="25">
        <v>87</v>
      </c>
      <c r="B91" s="26" t="str">
        <f>'[1]26-27-28 (ноябрь)'!FK95</f>
        <v>Многофункциональное устройство (МФУ) (лазерное)</v>
      </c>
      <c r="C91" s="27">
        <f>'[1]26-27-28 (ноябрь)'!FM95</f>
        <v>21</v>
      </c>
      <c r="D91" s="28">
        <f>'[1]26-27-28 (ноябрь)'!FN95</f>
        <v>106382.08</v>
      </c>
      <c r="E91" s="29">
        <f t="shared" si="3"/>
        <v>2234023.6800000002</v>
      </c>
      <c r="F91" s="27">
        <f>'[1]26-27-28 (ноябрь)'!FP95</f>
        <v>4</v>
      </c>
      <c r="G91" s="30">
        <f t="shared" si="4"/>
        <v>425528.32000000001</v>
      </c>
      <c r="H91" s="31">
        <f t="shared" si="5"/>
        <v>2659552</v>
      </c>
      <c r="I91" s="32" t="str">
        <f>'[1]26-27-28 (ноябрь)'!FS95</f>
        <v>Для обеспечения учебного и рабочего процесса всех специальностей</v>
      </c>
      <c r="J91" s="33" t="str">
        <f>'[1]26-27-28 (ноябрь)'!FT95</f>
        <v>п.538 № 100-р _26.20.18.120-009</v>
      </c>
      <c r="K91" s="34" t="str">
        <f>'[1]26-27-28 (ноябрь)'!FU95</f>
        <v>Балтийская 35, Курляндская 39, Моховая 6, Охотничий 7,  Швецова 22, Балтийская 26</v>
      </c>
      <c r="M91" s="35">
        <f>'[1]26-27-28 (ноябрь)'!FV95</f>
        <v>4</v>
      </c>
      <c r="N91" s="36" t="str">
        <f>'[1]26-27-28 (ноябрь)'!FW95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92" spans="1:14" ht="94.5" x14ac:dyDescent="0.25">
      <c r="A92" s="25">
        <v>88</v>
      </c>
      <c r="B92" s="26" t="str">
        <f>'[1]26-27-28 (ноябрь)'!FK96</f>
        <v>Коммутатор</v>
      </c>
      <c r="C92" s="27">
        <f>'[1]26-27-28 (ноябрь)'!FM96</f>
        <v>12</v>
      </c>
      <c r="D92" s="28">
        <f>'[1]26-27-28 (ноябрь)'!FN96</f>
        <v>225823</v>
      </c>
      <c r="E92" s="29">
        <f t="shared" si="3"/>
        <v>2709876</v>
      </c>
      <c r="F92" s="27">
        <f>'[1]26-27-28 (ноябрь)'!FP96</f>
        <v>8</v>
      </c>
      <c r="G92" s="30">
        <f t="shared" si="4"/>
        <v>1806584</v>
      </c>
      <c r="H92" s="31">
        <f t="shared" si="5"/>
        <v>4516460</v>
      </c>
      <c r="I92" s="32" t="str">
        <f>'[1]26-27-28 (ноябрь)'!FS96</f>
        <v>Для замены в отледельных участка локальной сети</v>
      </c>
      <c r="J92" s="33" t="str">
        <f>'[1]26-27-28 (ноябрь)'!FT96</f>
        <v>Реестр цен_4 кв.2025: (26.30.11.114-106)</v>
      </c>
      <c r="K92" s="34" t="str">
        <f>'[1]26-27-28 (ноябрь)'!FU96</f>
        <v>Балтийская 35, Курляндская 39, Моховая 6, Охотничий 7,  Швецова 22, Балтийская 26</v>
      </c>
      <c r="M92" s="35">
        <f>'[1]26-27-28 (ноябрь)'!FV96</f>
        <v>4</v>
      </c>
      <c r="N92" s="36" t="str">
        <f>'[1]26-27-28 (ноябрь)'!FW96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93" spans="1:14" ht="94.5" x14ac:dyDescent="0.25">
      <c r="A93" s="25">
        <v>89</v>
      </c>
      <c r="B93" s="26" t="str">
        <f>'[1]26-27-28 (ноябрь)'!FK97</f>
        <v>Ноутбук</v>
      </c>
      <c r="C93" s="27">
        <f>'[1]26-27-28 (ноябрь)'!FM97</f>
        <v>24</v>
      </c>
      <c r="D93" s="28">
        <f>'[1]26-27-28 (ноябрь)'!FN97</f>
        <v>73393.58</v>
      </c>
      <c r="E93" s="29">
        <f t="shared" si="3"/>
        <v>1761445.92</v>
      </c>
      <c r="F93" s="27">
        <f>'[1]26-27-28 (ноябрь)'!FP97</f>
        <v>6</v>
      </c>
      <c r="G93" s="30">
        <f t="shared" si="4"/>
        <v>440361.48</v>
      </c>
      <c r="H93" s="31">
        <f t="shared" si="5"/>
        <v>2201807.4</v>
      </c>
      <c r="I93" s="32" t="str">
        <f>'[1]26-27-28 (ноябрь)'!FS97</f>
        <v>Для обеспечения учебного и рабочего процесса всех специальностей</v>
      </c>
      <c r="J93" s="33" t="str">
        <f>'[1]26-27-28 (ноябрь)'!FT97</f>
        <v>п.521 № 100-р _26.20.11.110-105</v>
      </c>
      <c r="K93" s="34" t="str">
        <f>'[1]26-27-28 (ноябрь)'!FU97</f>
        <v>Балтийская 35, Курляндская 39, Моховая 6, Охотничий 7,  Швецова 22, Балтийская 26</v>
      </c>
      <c r="M93" s="35">
        <f>'[1]26-27-28 (ноябрь)'!FV97</f>
        <v>4</v>
      </c>
      <c r="N93" s="36" t="str">
        <f>'[1]26-27-28 (ноябрь)'!FW97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94" spans="1:14" ht="94.5" x14ac:dyDescent="0.25">
      <c r="A94" s="25">
        <v>90</v>
      </c>
      <c r="B94" s="26" t="str">
        <f>'[1]26-27-28 (ноябрь)'!FK98</f>
        <v>Интерактивная панель</v>
      </c>
      <c r="C94" s="27">
        <f>'[1]26-27-28 (ноябрь)'!FM98</f>
        <v>1</v>
      </c>
      <c r="D94" s="28">
        <f>'[1]26-27-28 (ноябрь)'!FN98</f>
        <v>375551.7</v>
      </c>
      <c r="E94" s="29">
        <f t="shared" si="3"/>
        <v>375551.7</v>
      </c>
      <c r="F94" s="27">
        <f>'[1]26-27-28 (ноябрь)'!FP98</f>
        <v>5</v>
      </c>
      <c r="G94" s="30">
        <f t="shared" si="4"/>
        <v>1877758.5</v>
      </c>
      <c r="H94" s="31">
        <f t="shared" si="5"/>
        <v>2253310.2000000002</v>
      </c>
      <c r="I94" s="32" t="str">
        <f>'[1]26-27-28 (ноябрь)'!FS98</f>
        <v>Для обеспечения учебного и рабочего процесса всех специальностей</v>
      </c>
      <c r="J94" s="33" t="str">
        <f>'[1]26-27-28 (ноябрь)'!FT98</f>
        <v>п.524 № 100-р _26.20.13.000-105</v>
      </c>
      <c r="K94" s="34" t="str">
        <f>'[1]26-27-28 (ноябрь)'!FU98</f>
        <v>Балтийская 35, Курляндская 39, Моховая 6, Охотничий 7,  Швецова 22, Балтийская 26</v>
      </c>
      <c r="M94" s="35">
        <f>'[1]26-27-28 (ноябрь)'!FV98</f>
        <v>4</v>
      </c>
      <c r="N94" s="36" t="str">
        <f>'[1]26-27-28 (ноябрь)'!FW98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95" spans="1:14" ht="94.5" x14ac:dyDescent="0.25">
      <c r="A95" s="25">
        <v>91</v>
      </c>
      <c r="B95" s="26" t="str">
        <f>'[1]26-27-28 (ноябрь)'!FK99</f>
        <v>Насос воздушный для накачивания мячей тип 3</v>
      </c>
      <c r="C95" s="27">
        <f>'[1]26-27-28 (ноябрь)'!FM99</f>
        <v>4</v>
      </c>
      <c r="D95" s="28">
        <f>'[1]26-27-28 (ноябрь)'!FN99</f>
        <v>1315</v>
      </c>
      <c r="E95" s="29">
        <f t="shared" si="3"/>
        <v>5260</v>
      </c>
      <c r="F95" s="27">
        <f>'[1]26-27-28 (ноябрь)'!FP99</f>
        <v>1</v>
      </c>
      <c r="G95" s="30">
        <f t="shared" si="4"/>
        <v>1315</v>
      </c>
      <c r="H95" s="31">
        <f t="shared" si="5"/>
        <v>6575</v>
      </c>
      <c r="I95" s="32" t="str">
        <f>'[1]26-27-28 (ноябрь)'!FS99</f>
        <v>Для обеспечения учебного процесса по физической культуре и раброты спортивных секций и клубов</v>
      </c>
      <c r="J95" s="33" t="str">
        <f>'[1]26-27-28 (ноябрь)'!FT99</f>
        <v>Реестр цен_4 кв.2025: (28.13.22.000-006)</v>
      </c>
      <c r="K95" s="34" t="str">
        <f>'[1]26-27-28 (ноябрь)'!FU99</f>
        <v>Корупус 1 Балтийская 35; Корпус 5 Курляндская 39; Корпус 6 Моховая 6</v>
      </c>
      <c r="M95" s="35">
        <f>'[1]26-27-28 (ноябрь)'!FV99</f>
        <v>14</v>
      </c>
      <c r="N95" s="36" t="str">
        <f>'[1]26-27-28 (ноябрь)'!FW99</f>
        <v>Поставка спортивного инвентаря для учебного процесса</v>
      </c>
    </row>
    <row r="96" spans="1:14" ht="63" x14ac:dyDescent="0.25">
      <c r="A96" s="25">
        <v>92</v>
      </c>
      <c r="B96" s="26" t="str">
        <f>'[1]26-27-28 (ноябрь)'!FK100</f>
        <v>Гантель тип 2</v>
      </c>
      <c r="C96" s="27">
        <f>'[1]26-27-28 (ноябрь)'!FM100</f>
        <v>16</v>
      </c>
      <c r="D96" s="28">
        <f>'[1]26-27-28 (ноябрь)'!FN100</f>
        <v>550.34</v>
      </c>
      <c r="E96" s="29">
        <f t="shared" si="3"/>
        <v>8805.44</v>
      </c>
      <c r="F96" s="27">
        <f>'[1]26-27-28 (ноябрь)'!FP100</f>
        <v>4</v>
      </c>
      <c r="G96" s="30">
        <f t="shared" si="4"/>
        <v>2201.36</v>
      </c>
      <c r="H96" s="31">
        <f t="shared" si="5"/>
        <v>11006.800000000001</v>
      </c>
      <c r="I96" s="32" t="str">
        <f>'[1]26-27-28 (ноябрь)'!FS100</f>
        <v>Для обеспечения учебного процесса по физической культуре и раброты спортивных секций и клубов</v>
      </c>
      <c r="J96" s="33" t="str">
        <f>'[1]26-27-28 (ноябрь)'!FT100</f>
        <v>Реестр цен_4 кв.2025: (32.30.14.119-046)</v>
      </c>
      <c r="K96" s="34" t="str">
        <f>'[1]26-27-28 (ноябрь)'!FU100</f>
        <v>Все корпуса Курляндская 39, Балтийская 35, Моховая 6</v>
      </c>
      <c r="M96" s="35">
        <f>'[1]26-27-28 (ноябрь)'!FV100</f>
        <v>14</v>
      </c>
      <c r="N96" s="36" t="str">
        <f>'[1]26-27-28 (ноябрь)'!FW100</f>
        <v>Поставка спортивного инвентаря для учебного процесса</v>
      </c>
    </row>
    <row r="97" spans="1:14" ht="63" x14ac:dyDescent="0.25">
      <c r="A97" s="25">
        <v>93</v>
      </c>
      <c r="B97" s="26" t="str">
        <f>'[1]26-27-28 (ноябрь)'!FK101</f>
        <v>Гантель тип 4</v>
      </c>
      <c r="C97" s="27">
        <f>'[1]26-27-28 (ноябрь)'!FM101</f>
        <v>17</v>
      </c>
      <c r="D97" s="28">
        <f>'[1]26-27-28 (ноябрь)'!FN101</f>
        <v>943.98</v>
      </c>
      <c r="E97" s="29">
        <f t="shared" si="3"/>
        <v>16047.66</v>
      </c>
      <c r="F97" s="27">
        <f>'[1]26-27-28 (ноябрь)'!FP101</f>
        <v>3</v>
      </c>
      <c r="G97" s="30">
        <f t="shared" si="4"/>
        <v>2831.94</v>
      </c>
      <c r="H97" s="31">
        <f t="shared" si="5"/>
        <v>18879.599999999999</v>
      </c>
      <c r="I97" s="32" t="str">
        <f>'[1]26-27-28 (ноябрь)'!FS101</f>
        <v>Для обеспечения учебного процесса по физической культуре и раброты спортивных секций и клубов</v>
      </c>
      <c r="J97" s="33" t="str">
        <f>'[1]26-27-28 (ноябрь)'!FT101</f>
        <v>Реестр цен_4 кв.2025: (32.30.14.119-048)</v>
      </c>
      <c r="K97" s="34" t="str">
        <f>'[1]26-27-28 (ноябрь)'!FU101</f>
        <v>Все корпуса Курляндская 39, Балтийская 35, Моховая 7</v>
      </c>
      <c r="M97" s="35">
        <f>'[1]26-27-28 (ноябрь)'!FV101</f>
        <v>14</v>
      </c>
      <c r="N97" s="36" t="str">
        <f>'[1]26-27-28 (ноябрь)'!FW101</f>
        <v>Поставка спортивного инвентаря для учебного процесса</v>
      </c>
    </row>
    <row r="98" spans="1:14" ht="63" x14ac:dyDescent="0.25">
      <c r="A98" s="25">
        <v>94</v>
      </c>
      <c r="B98" s="26" t="str">
        <f>'[1]26-27-28 (ноябрь)'!FK102</f>
        <v>Гантель тип 6</v>
      </c>
      <c r="C98" s="27">
        <f>'[1]26-27-28 (ноябрь)'!FM102</f>
        <v>8</v>
      </c>
      <c r="D98" s="28">
        <f>'[1]26-27-28 (ноябрь)'!FN102</f>
        <v>1518.87</v>
      </c>
      <c r="E98" s="29">
        <f t="shared" si="3"/>
        <v>12150.96</v>
      </c>
      <c r="F98" s="27">
        <f>'[1]26-27-28 (ноябрь)'!FP102</f>
        <v>2</v>
      </c>
      <c r="G98" s="30">
        <f t="shared" si="4"/>
        <v>3037.74</v>
      </c>
      <c r="H98" s="31">
        <f t="shared" si="5"/>
        <v>15188.699999999999</v>
      </c>
      <c r="I98" s="32" t="str">
        <f>'[1]26-27-28 (ноябрь)'!FS102</f>
        <v>Для обеспечения учебного процесса по физической культуре и раброты спортивных секций и клубов</v>
      </c>
      <c r="J98" s="33" t="str">
        <f>'[1]26-27-28 (ноябрь)'!FT102</f>
        <v>Реестр цен_4 кв.2025: (32.30.14.119-050)</v>
      </c>
      <c r="K98" s="34" t="str">
        <f>'[1]26-27-28 (ноябрь)'!FU102</f>
        <v>Все корпуса Курляндская 39, Балтийская 35, Моховая 8</v>
      </c>
      <c r="M98" s="35">
        <f>'[1]26-27-28 (ноябрь)'!FV102</f>
        <v>14</v>
      </c>
      <c r="N98" s="36" t="str">
        <f>'[1]26-27-28 (ноябрь)'!FW102</f>
        <v>Поставка спортивного инвентаря для учебного процесса</v>
      </c>
    </row>
    <row r="99" spans="1:14" ht="63" x14ac:dyDescent="0.25">
      <c r="A99" s="25">
        <v>95</v>
      </c>
      <c r="B99" s="26" t="str">
        <f>'[1]26-27-28 (ноябрь)'!FK103</f>
        <v>Щит баскетбольный навесной</v>
      </c>
      <c r="C99" s="27">
        <f>'[1]26-27-28 (ноябрь)'!FM103</f>
        <v>1</v>
      </c>
      <c r="D99" s="28">
        <f>'[1]26-27-28 (ноябрь)'!FN103</f>
        <v>59182.33</v>
      </c>
      <c r="E99" s="29">
        <f t="shared" si="3"/>
        <v>59182.33</v>
      </c>
      <c r="F99" s="27">
        <f>'[1]26-27-28 (ноябрь)'!FP103</f>
        <v>1</v>
      </c>
      <c r="G99" s="30">
        <f t="shared" si="4"/>
        <v>59182.33</v>
      </c>
      <c r="H99" s="31">
        <f t="shared" si="5"/>
        <v>118364.66</v>
      </c>
      <c r="I99" s="32" t="str">
        <f>'[1]26-27-28 (ноябрь)'!FS103</f>
        <v>Для обеспечения учебного процесса по физической культуре и раброты спортивных секций и клубов</v>
      </c>
      <c r="J99" s="33" t="str">
        <f>'[1]26-27-28 (ноябрь)'!FT103</f>
        <v>НМЦК</v>
      </c>
      <c r="K99" s="34" t="str">
        <f>'[1]26-27-28 (ноябрь)'!FU103</f>
        <v>Все корпуса Курляндская 39, Балтийская 35, Моховая 10</v>
      </c>
      <c r="M99" s="35">
        <f>'[1]26-27-28 (ноябрь)'!FV103</f>
        <v>14</v>
      </c>
      <c r="N99" s="36" t="str">
        <f>'[1]26-27-28 (ноябрь)'!FW103</f>
        <v>Поставка спортивного инвентаря для учебного процесса</v>
      </c>
    </row>
    <row r="100" spans="1:14" ht="63" x14ac:dyDescent="0.25">
      <c r="A100" s="25">
        <v>96</v>
      </c>
      <c r="B100" s="26" t="str">
        <f>'[1]26-27-28 (ноябрь)'!FK104</f>
        <v>Степп платформа пит 1</v>
      </c>
      <c r="C100" s="27">
        <f>'[1]26-27-28 (ноябрь)'!FM104</f>
        <v>34</v>
      </c>
      <c r="D100" s="28">
        <f>'[1]26-27-28 (ноябрь)'!FN104</f>
        <v>2115.59</v>
      </c>
      <c r="E100" s="29">
        <f t="shared" si="3"/>
        <v>71930.06</v>
      </c>
      <c r="F100" s="27">
        <f>'[1]26-27-28 (ноябрь)'!FP104</f>
        <v>6</v>
      </c>
      <c r="G100" s="30">
        <f t="shared" si="4"/>
        <v>12693.54</v>
      </c>
      <c r="H100" s="31">
        <f t="shared" si="5"/>
        <v>84623.6</v>
      </c>
      <c r="I100" s="32" t="str">
        <f>'[1]26-27-28 (ноябрь)'!FS104</f>
        <v>Для обеспечения учебного процесса по физической культуре и раброты спортивных секций и клубов</v>
      </c>
      <c r="J100" s="33" t="str">
        <f>'[1]26-27-28 (ноябрь)'!FT104</f>
        <v>Реестр цен_4 кв.2025: (32.30.14.129-020)</v>
      </c>
      <c r="K100" s="34" t="str">
        <f>'[1]26-27-28 (ноябрь)'!FU104</f>
        <v>Все корпуса Курляндская 39, Балтийская 35, Моховая 12</v>
      </c>
      <c r="M100" s="35">
        <f>'[1]26-27-28 (ноябрь)'!FV104</f>
        <v>14</v>
      </c>
      <c r="N100" s="36" t="str">
        <f>'[1]26-27-28 (ноябрь)'!FW104</f>
        <v>Поставка спортивного инвентаря для учебного процесса</v>
      </c>
    </row>
    <row r="101" spans="1:14" ht="63" x14ac:dyDescent="0.25">
      <c r="A101" s="25">
        <v>97</v>
      </c>
      <c r="B101" s="26" t="str">
        <f>'[1]26-27-28 (ноябрь)'!FK105</f>
        <v>Станок для отжиманий тип 1</v>
      </c>
      <c r="C101" s="27">
        <f>'[1]26-27-28 (ноябрь)'!FM105</f>
        <v>1</v>
      </c>
      <c r="D101" s="28">
        <f>'[1]26-27-28 (ноябрь)'!FN105</f>
        <v>3525.58</v>
      </c>
      <c r="E101" s="29">
        <f t="shared" si="3"/>
        <v>3525.58</v>
      </c>
      <c r="F101" s="27">
        <f>'[1]26-27-28 (ноябрь)'!FP105</f>
        <v>1</v>
      </c>
      <c r="G101" s="30">
        <f t="shared" si="4"/>
        <v>3525.58</v>
      </c>
      <c r="H101" s="31">
        <f t="shared" si="5"/>
        <v>7051.16</v>
      </c>
      <c r="I101" s="32" t="str">
        <f>'[1]26-27-28 (ноябрь)'!FS105</f>
        <v>Для обеспечения учебного процесса по физической культуре и раброты спортивных секций и клубов</v>
      </c>
      <c r="J101" s="33" t="str">
        <f>'[1]26-27-28 (ноябрь)'!FT105</f>
        <v>Реестр цен_4 кв.2025: (32.30.15.299-035)</v>
      </c>
      <c r="K101" s="34" t="str">
        <f>'[1]26-27-28 (ноябрь)'!FU105</f>
        <v>Все корпуса Курляндская 39, Балтийская 35, Моховая 15</v>
      </c>
      <c r="M101" s="35">
        <f>'[1]26-27-28 (ноябрь)'!FV105</f>
        <v>14</v>
      </c>
      <c r="N101" s="36" t="str">
        <f>'[1]26-27-28 (ноябрь)'!FW105</f>
        <v>Поставка спортивного инвентаря для учебного процесса</v>
      </c>
    </row>
    <row r="102" spans="1:14" ht="63" x14ac:dyDescent="0.25">
      <c r="A102" s="25">
        <v>98</v>
      </c>
      <c r="B102" s="26" t="str">
        <f>'[1]26-27-28 (ноябрь)'!FK106</f>
        <v>Турник разнохватовый тип 1</v>
      </c>
      <c r="C102" s="27">
        <f>'[1]26-27-28 (ноябрь)'!FM106</f>
        <v>2</v>
      </c>
      <c r="D102" s="28">
        <f>'[1]26-27-28 (ноябрь)'!FN106</f>
        <v>4899.8500000000004</v>
      </c>
      <c r="E102" s="29">
        <f t="shared" si="3"/>
        <v>9799.7000000000007</v>
      </c>
      <c r="F102" s="27">
        <f>'[1]26-27-28 (ноябрь)'!FP106</f>
        <v>1</v>
      </c>
      <c r="G102" s="30">
        <f t="shared" si="4"/>
        <v>4899.8500000000004</v>
      </c>
      <c r="H102" s="31">
        <f t="shared" si="5"/>
        <v>14699.550000000001</v>
      </c>
      <c r="I102" s="32" t="str">
        <f>'[1]26-27-28 (ноябрь)'!FS106</f>
        <v>Для обеспечения учебного процесса по физической культуре и раброты спортивных секций и клубов</v>
      </c>
      <c r="J102" s="33" t="str">
        <f>'[1]26-27-28 (ноябрь)'!FT106</f>
        <v>Реестр цен_4 кв.2025: (32.30.14.119-025)</v>
      </c>
      <c r="K102" s="34" t="str">
        <f>'[1]26-27-28 (ноябрь)'!FU106</f>
        <v>Все корпуса Курляндская 39, Балтийская 35, Моховая 17</v>
      </c>
      <c r="M102" s="35">
        <f>'[1]26-27-28 (ноябрь)'!FV106</f>
        <v>14</v>
      </c>
      <c r="N102" s="36" t="str">
        <f>'[1]26-27-28 (ноябрь)'!FW106</f>
        <v>Поставка спортивного инвентаря для учебного процесса</v>
      </c>
    </row>
    <row r="103" spans="1:14" ht="63" x14ac:dyDescent="0.25">
      <c r="A103" s="25">
        <v>99</v>
      </c>
      <c r="B103" s="26" t="str">
        <f>'[1]26-27-28 (ноябрь)'!FK107</f>
        <v>Тумба для наклонов (ГТО)</v>
      </c>
      <c r="C103" s="27">
        <f>'[1]26-27-28 (ноябрь)'!FM107</f>
        <v>1</v>
      </c>
      <c r="D103" s="28">
        <f>'[1]26-27-28 (ноябрь)'!FN107</f>
        <v>5400</v>
      </c>
      <c r="E103" s="29">
        <f t="shared" si="3"/>
        <v>5400</v>
      </c>
      <c r="F103" s="27">
        <f>'[1]26-27-28 (ноябрь)'!FP107</f>
        <v>1</v>
      </c>
      <c r="G103" s="30">
        <f t="shared" si="4"/>
        <v>5400</v>
      </c>
      <c r="H103" s="31">
        <f t="shared" si="5"/>
        <v>10800</v>
      </c>
      <c r="I103" s="32" t="str">
        <f>'[1]26-27-28 (ноябрь)'!FS107</f>
        <v>Для обеспечения учебного процесса по физической культуре и раброты спортивных секций и клубов</v>
      </c>
      <c r="J103" s="33" t="str">
        <f>'[1]26-27-28 (ноябрь)'!FT107</f>
        <v>НМЦК</v>
      </c>
      <c r="K103" s="34" t="str">
        <f>'[1]26-27-28 (ноябрь)'!FU107</f>
        <v>Все корпуса Курляндская 39, Балтийская 35, Моховая 18</v>
      </c>
      <c r="M103" s="35">
        <f>'[1]26-27-28 (ноябрь)'!FV107</f>
        <v>14</v>
      </c>
      <c r="N103" s="36" t="str">
        <f>'[1]26-27-28 (ноябрь)'!FW107</f>
        <v>Поставка спортивного инвентаря для учебного процесса</v>
      </c>
    </row>
    <row r="104" spans="1:14" ht="63" x14ac:dyDescent="0.25">
      <c r="A104" s="25">
        <v>100</v>
      </c>
      <c r="B104" s="26" t="str">
        <f>'[1]26-27-28 (ноябрь)'!FK108</f>
        <v>Линейка складная измерительная для прыжков в длину с места тип 1</v>
      </c>
      <c r="C104" s="27">
        <f>'[1]26-27-28 (ноябрь)'!FM108</f>
        <v>2</v>
      </c>
      <c r="D104" s="28">
        <f>'[1]26-27-28 (ноябрь)'!FN108</f>
        <v>6439.2</v>
      </c>
      <c r="E104" s="29">
        <f t="shared" si="3"/>
        <v>12878.4</v>
      </c>
      <c r="F104" s="27">
        <f>'[1]26-27-28 (ноябрь)'!FP108</f>
        <v>1</v>
      </c>
      <c r="G104" s="30">
        <f t="shared" si="4"/>
        <v>6439.2</v>
      </c>
      <c r="H104" s="31">
        <f t="shared" si="5"/>
        <v>19317.599999999999</v>
      </c>
      <c r="I104" s="32" t="str">
        <f>'[1]26-27-28 (ноябрь)'!FS108</f>
        <v>Для обеспечения учебного процесса по физической культуре и раброты спортивных секций и клубов</v>
      </c>
      <c r="J104" s="33" t="str">
        <f>'[1]26-27-28 (ноябрь)'!FT108</f>
        <v>Реестр цен_4 кв.2025: (32.30.14.149-021)</v>
      </c>
      <c r="K104" s="34" t="str">
        <f>'[1]26-27-28 (ноябрь)'!FU108</f>
        <v>Все корпуса Курляндская 39, Балтийская 35, Моховая 20</v>
      </c>
      <c r="M104" s="35">
        <f>'[1]26-27-28 (ноябрь)'!FV108</f>
        <v>14</v>
      </c>
      <c r="N104" s="36" t="str">
        <f>'[1]26-27-28 (ноябрь)'!FW108</f>
        <v>Поставка спортивного инвентаря для учебного процесса</v>
      </c>
    </row>
    <row r="105" spans="1:14" ht="63" x14ac:dyDescent="0.25">
      <c r="A105" s="25">
        <v>101</v>
      </c>
      <c r="B105" s="26" t="str">
        <f>'[1]26-27-28 (ноябрь)'!FK109</f>
        <v>Дорожка-балансир (лестница веревочная напольная) тип 1</v>
      </c>
      <c r="C105" s="27">
        <f>'[1]26-27-28 (ноябрь)'!FM109</f>
        <v>5</v>
      </c>
      <c r="D105" s="28">
        <f>'[1]26-27-28 (ноябрь)'!FN109</f>
        <v>2035.07</v>
      </c>
      <c r="E105" s="29">
        <f t="shared" si="3"/>
        <v>10175.35</v>
      </c>
      <c r="F105" s="27">
        <f>'[1]26-27-28 (ноябрь)'!FP109</f>
        <v>0</v>
      </c>
      <c r="G105" s="30">
        <f t="shared" si="4"/>
        <v>0</v>
      </c>
      <c r="H105" s="31">
        <f t="shared" si="5"/>
        <v>10175.35</v>
      </c>
      <c r="I105" s="32" t="str">
        <f>'[1]26-27-28 (ноябрь)'!FS109</f>
        <v>Для обеспечения учебного процесса по физической культуре и раброты спортивных секций и клубов</v>
      </c>
      <c r="J105" s="33" t="str">
        <f>'[1]26-27-28 (ноябрь)'!FT109</f>
        <v>Реестр цен_4 кв.2025: (32.30.15.299-037)</v>
      </c>
      <c r="K105" s="34" t="str">
        <f>'[1]26-27-28 (ноябрь)'!FU109</f>
        <v>Все корпуса Курляндская 39, Балтийская 35, Моховая 21</v>
      </c>
      <c r="M105" s="35">
        <f>'[1]26-27-28 (ноябрь)'!FV109</f>
        <v>14</v>
      </c>
      <c r="N105" s="36" t="str">
        <f>'[1]26-27-28 (ноябрь)'!FW109</f>
        <v>Поставка спортивного инвентаря для учебного процесса</v>
      </c>
    </row>
    <row r="106" spans="1:14" ht="63" x14ac:dyDescent="0.25">
      <c r="A106" s="25">
        <v>102</v>
      </c>
      <c r="B106" s="26" t="str">
        <f>'[1]26-27-28 (ноябрь)'!FK110</f>
        <v>Дорожка-балансир (лестница веревочная напольная) тип 2</v>
      </c>
      <c r="C106" s="27">
        <f>'[1]26-27-28 (ноябрь)'!FM110</f>
        <v>5</v>
      </c>
      <c r="D106" s="28">
        <f>'[1]26-27-28 (ноябрь)'!FN110</f>
        <v>1611.91</v>
      </c>
      <c r="E106" s="29">
        <f t="shared" si="3"/>
        <v>8059.55</v>
      </c>
      <c r="F106" s="27">
        <f>'[1]26-27-28 (ноябрь)'!FP110</f>
        <v>0</v>
      </c>
      <c r="G106" s="30">
        <f t="shared" si="4"/>
        <v>0</v>
      </c>
      <c r="H106" s="31">
        <f t="shared" si="5"/>
        <v>8059.55</v>
      </c>
      <c r="I106" s="32" t="str">
        <f>'[1]26-27-28 (ноябрь)'!FS110</f>
        <v>Для обеспечения учебного процесса по физической культуре и раброты спортивных секций и клубов</v>
      </c>
      <c r="J106" s="33" t="str">
        <f>'[1]26-27-28 (ноябрь)'!FT110</f>
        <v>Реестр цен_4 кв.2025: (32.30.15.299-043)</v>
      </c>
      <c r="K106" s="34" t="str">
        <f>'[1]26-27-28 (ноябрь)'!FU110</f>
        <v>Все корпуса Курляндская 39, Балтийская 35, Моховая 22</v>
      </c>
      <c r="M106" s="35">
        <f>'[1]26-27-28 (ноябрь)'!FV110</f>
        <v>14</v>
      </c>
      <c r="N106" s="36" t="str">
        <f>'[1]26-27-28 (ноябрь)'!FW110</f>
        <v>Поставка спортивного инвентаря для учебного процесса</v>
      </c>
    </row>
    <row r="107" spans="1:14" ht="63" x14ac:dyDescent="0.25">
      <c r="A107" s="25">
        <v>103</v>
      </c>
      <c r="B107" s="26" t="str">
        <f>'[1]26-27-28 (ноябрь)'!FK111</f>
        <v>Скамья тренировочная универсальная тип 1</v>
      </c>
      <c r="C107" s="27">
        <f>'[1]26-27-28 (ноябрь)'!FM111</f>
        <v>1</v>
      </c>
      <c r="D107" s="28">
        <f>'[1]26-27-28 (ноябрь)'!FN111</f>
        <v>12050.63</v>
      </c>
      <c r="E107" s="29">
        <f t="shared" si="3"/>
        <v>12050.63</v>
      </c>
      <c r="F107" s="27">
        <f>'[1]26-27-28 (ноябрь)'!FP111</f>
        <v>1</v>
      </c>
      <c r="G107" s="30">
        <f t="shared" si="4"/>
        <v>12050.63</v>
      </c>
      <c r="H107" s="31">
        <f t="shared" si="5"/>
        <v>24101.26</v>
      </c>
      <c r="I107" s="32" t="str">
        <f>'[1]26-27-28 (ноябрь)'!FS111</f>
        <v>Для обеспечения учебного процесса по физической культуре и раброты спортивных секций и клубов</v>
      </c>
      <c r="J107" s="33" t="str">
        <f>'[1]26-27-28 (ноябрь)'!FT111</f>
        <v>Реестр цен_4 кв.2025: (32.30.14.117-017)</v>
      </c>
      <c r="K107" s="34" t="str">
        <f>'[1]26-27-28 (ноябрь)'!FU111</f>
        <v>Все корпуса Курляндская 39, Балтийская 35, Моховая 26</v>
      </c>
      <c r="M107" s="35">
        <f>'[1]26-27-28 (ноябрь)'!FV111</f>
        <v>14</v>
      </c>
      <c r="N107" s="36" t="str">
        <f>'[1]26-27-28 (ноябрь)'!FW111</f>
        <v>Поставка спортивного инвентаря для учебного процесса</v>
      </c>
    </row>
    <row r="108" spans="1:14" ht="63" x14ac:dyDescent="0.25">
      <c r="A108" s="25">
        <v>104</v>
      </c>
      <c r="B108" s="26" t="str">
        <f>'[1]26-27-28 (ноябрь)'!FK112</f>
        <v>Корзина для хранения мячей тип 1</v>
      </c>
      <c r="C108" s="27">
        <f>'[1]26-27-28 (ноябрь)'!FM112</f>
        <v>4</v>
      </c>
      <c r="D108" s="28">
        <f>'[1]26-27-28 (ноябрь)'!FN112</f>
        <v>13851.52</v>
      </c>
      <c r="E108" s="29">
        <f t="shared" si="3"/>
        <v>55406.080000000002</v>
      </c>
      <c r="F108" s="27">
        <f>'[1]26-27-28 (ноябрь)'!FP112</f>
        <v>0</v>
      </c>
      <c r="G108" s="30">
        <f t="shared" si="4"/>
        <v>0</v>
      </c>
      <c r="H108" s="31">
        <f t="shared" si="5"/>
        <v>55406.080000000002</v>
      </c>
      <c r="I108" s="32" t="str">
        <f>'[1]26-27-28 (ноябрь)'!FS112</f>
        <v>Для обеспечения учебного процесса по физической культуре и раброты спортивных секций и клубов</v>
      </c>
      <c r="J108" s="33" t="str">
        <f>'[1]26-27-28 (ноябрь)'!FT112</f>
        <v>Реестр цен_4 кв.2025: (32.30.15.119-015)</v>
      </c>
      <c r="K108" s="34" t="str">
        <f>'[1]26-27-28 (ноябрь)'!FU112</f>
        <v>Все корпуса Курляндская 39, Балтийская 35, Моховая 27</v>
      </c>
      <c r="M108" s="35">
        <f>'[1]26-27-28 (ноябрь)'!FV112</f>
        <v>14</v>
      </c>
      <c r="N108" s="36" t="str">
        <f>'[1]26-27-28 (ноябрь)'!FW112</f>
        <v>Поставка спортивного инвентаря для учебного процесса</v>
      </c>
    </row>
    <row r="109" spans="1:14" ht="63" x14ac:dyDescent="0.25">
      <c r="A109" s="25">
        <v>105</v>
      </c>
      <c r="B109" s="26" t="str">
        <f>'[1]26-27-28 (ноябрь)'!FK113</f>
        <v>Парикмахерское кресло</v>
      </c>
      <c r="C109" s="27">
        <f>'[1]26-27-28 (ноябрь)'!FM113</f>
        <v>16</v>
      </c>
      <c r="D109" s="28">
        <f>'[1]26-27-28 (ноябрь)'!FN113</f>
        <v>27703.33</v>
      </c>
      <c r="E109" s="29">
        <f t="shared" si="3"/>
        <v>443253.28</v>
      </c>
      <c r="F109" s="27">
        <f>'[1]26-27-28 (ноябрь)'!FP113</f>
        <v>4</v>
      </c>
      <c r="G109" s="30">
        <f t="shared" si="4"/>
        <v>110813.32</v>
      </c>
      <c r="H109" s="31">
        <f t="shared" si="5"/>
        <v>554066.60000000009</v>
      </c>
      <c r="I109" s="32" t="str">
        <f>'[1]26-27-28 (ноябрь)'!FS113</f>
        <v>Для обеспечения учебного процесса по специальности: 43.02.17 Технологии индустрии красоты</v>
      </c>
      <c r="J109" s="33" t="str">
        <f>'[1]26-27-28 (ноябрь)'!FT113</f>
        <v>НМЦК</v>
      </c>
      <c r="K109" s="34" t="str">
        <f>'[1]26-27-28 (ноябрь)'!FU113</f>
        <v>Корпус 3 ул.Балтийская 26,лит.А (общежитие)</v>
      </c>
      <c r="M109" s="35">
        <f>'[1]26-27-28 (ноябрь)'!FV113</f>
        <v>8</v>
      </c>
      <c r="N109" s="36" t="str">
        <f>'[1]26-27-28 (ноябрь)'!FW113</f>
        <v>Поставка оборудования для обеспечения учебного процеса по специальности: 43.02.17 Технологии индустрии красоты</v>
      </c>
    </row>
    <row r="110" spans="1:14" ht="47.25" x14ac:dyDescent="0.25">
      <c r="A110" s="25">
        <v>106</v>
      </c>
      <c r="B110" s="26" t="str">
        <f>'[1]26-27-28 (ноябрь)'!FK114</f>
        <v>Зеркало двухстороннее</v>
      </c>
      <c r="C110" s="27">
        <f>'[1]26-27-28 (ноябрь)'!FM114</f>
        <v>8</v>
      </c>
      <c r="D110" s="28">
        <f>'[1]26-27-28 (ноябрь)'!FN114</f>
        <v>61685</v>
      </c>
      <c r="E110" s="29">
        <f t="shared" si="3"/>
        <v>493480</v>
      </c>
      <c r="F110" s="27">
        <f>'[1]26-27-28 (ноябрь)'!FP114</f>
        <v>2</v>
      </c>
      <c r="G110" s="30">
        <f t="shared" si="4"/>
        <v>123370</v>
      </c>
      <c r="H110" s="31">
        <f t="shared" si="5"/>
        <v>616850</v>
      </c>
      <c r="I110" s="32" t="str">
        <f>'[1]26-27-28 (ноябрь)'!FS114</f>
        <v>Для обеспечения учебного процесса по специальности: 43.02.17 Технологии индустрии красоты</v>
      </c>
      <c r="J110" s="33" t="str">
        <f>'[1]26-27-28 (ноябрь)'!FT114</f>
        <v>НМЦК</v>
      </c>
      <c r="K110" s="34" t="str">
        <f>'[1]26-27-28 (ноябрь)'!FU114</f>
        <v>Корпус 3 ул.Балтийская 26,лит.А</v>
      </c>
      <c r="M110" s="35">
        <f>'[1]26-27-28 (ноябрь)'!FV114</f>
        <v>8</v>
      </c>
      <c r="N110" s="36" t="str">
        <f>'[1]26-27-28 (ноябрь)'!FW114</f>
        <v>Поставка оборудования для обеспечения учебного процеса по специальности: 43.02.17 Технологии индустрии красоты</v>
      </c>
    </row>
    <row r="111" spans="1:14" ht="141.75" x14ac:dyDescent="0.25">
      <c r="A111" s="25">
        <v>107</v>
      </c>
      <c r="B111" s="26" t="str">
        <f>'[1]26-27-28 (ноябрь)'!FK115</f>
        <v>Дрель-шуруповерт</v>
      </c>
      <c r="C111" s="27">
        <f>'[1]26-27-28 (ноябрь)'!FM115</f>
        <v>8</v>
      </c>
      <c r="D111" s="28">
        <f>'[1]26-27-28 (ноябрь)'!FN115</f>
        <v>5305.33</v>
      </c>
      <c r="E111" s="29">
        <f t="shared" si="3"/>
        <v>42442.64</v>
      </c>
      <c r="F111" s="27">
        <f>'[1]26-27-28 (ноябрь)'!FP115</f>
        <v>0</v>
      </c>
      <c r="G111" s="30">
        <f t="shared" si="4"/>
        <v>0</v>
      </c>
      <c r="H111" s="31">
        <f t="shared" si="5"/>
        <v>42442.64</v>
      </c>
      <c r="I111" s="32" t="str">
        <f>'[1]26-27-28 (ноябрь)'!FS115</f>
        <v>Для обеспечения учебного процесса по специальностям: 08.02.09 - Монтаж, наладка и эксплуатация электрооборудования промышленных и гражданских зданий 09.02.01 - Компьютерные системы и комплексы,  13.02.11 Техническая эксплуатация и обслуживание электрического и электромеханического оборудования (по отраслям)</v>
      </c>
      <c r="J111" s="33" t="str">
        <f>'[1]26-27-28 (ноябрь)'!FT115</f>
        <v>НМЦК</v>
      </c>
      <c r="K111" s="34" t="str">
        <f>'[1]26-27-28 (ноябрь)'!FU115</f>
        <v>Корпус 2 Охотничий пер. 7,лит.Б (Учебные мастерские)</v>
      </c>
      <c r="M111" s="35">
        <f>'[1]26-27-28 (ноябрь)'!FV115</f>
        <v>11</v>
      </c>
      <c r="N111" s="36" t="str">
        <f>'[1]26-27-28 (ноябрь)'!FW115</f>
        <v>Поставка оборудования для отделения информационных технологий</v>
      </c>
    </row>
    <row r="112" spans="1:14" ht="141.75" x14ac:dyDescent="0.25">
      <c r="A112" s="25">
        <v>108</v>
      </c>
      <c r="B112" s="26" t="str">
        <f>'[1]26-27-28 (ноябрь)'!FK116</f>
        <v>Инструмент обжимной для конечных гильз</v>
      </c>
      <c r="C112" s="27">
        <f>'[1]26-27-28 (ноябрь)'!FM116</f>
        <v>8</v>
      </c>
      <c r="D112" s="28">
        <f>'[1]26-27-28 (ноябрь)'!FN116</f>
        <v>4801.33</v>
      </c>
      <c r="E112" s="29">
        <f t="shared" si="3"/>
        <v>38410.639999999999</v>
      </c>
      <c r="F112" s="27">
        <f>'[1]26-27-28 (ноябрь)'!FP116</f>
        <v>2</v>
      </c>
      <c r="G112" s="30">
        <f t="shared" si="4"/>
        <v>9602.66</v>
      </c>
      <c r="H112" s="31">
        <f t="shared" si="5"/>
        <v>48013.3</v>
      </c>
      <c r="I112" s="32" t="str">
        <f>'[1]26-27-28 (ноябрь)'!FS116</f>
        <v>Для обеспечения учебного процесса по специальностям: 08.02.09 - Монтаж, наладка и эксплуатация электрооборудования промышленных и гражданских зданий 09.02.01 - Компьютерные системы и комплексы,  13.02.11 Техническая эксплуатация и обслуживание электрического и электромеханического оборудования (по отраслям)</v>
      </c>
      <c r="J112" s="33" t="str">
        <f>'[1]26-27-28 (ноябрь)'!FT116</f>
        <v>НМЦК</v>
      </c>
      <c r="K112" s="34" t="str">
        <f>'[1]26-27-28 (ноябрь)'!FU116</f>
        <v>Корпус 2 Охотничий пер. 7, лит.Б (Учебные мастерские)</v>
      </c>
      <c r="M112" s="35">
        <f>'[1]26-27-28 (ноябрь)'!FV116</f>
        <v>11</v>
      </c>
      <c r="N112" s="36" t="str">
        <f>'[1]26-27-28 (ноябрь)'!FW116</f>
        <v>Поставка оборудования для отделения информационных технологий</v>
      </c>
    </row>
    <row r="113" spans="1:14" ht="15.75" x14ac:dyDescent="0.25">
      <c r="A113" s="25"/>
      <c r="B113" s="26" t="str">
        <f>'[1]26-27-28 (ноябрь)'!FK117</f>
        <v/>
      </c>
      <c r="C113" s="27" t="str">
        <f>'[1]26-27-28 (ноябрь)'!FM117</f>
        <v/>
      </c>
      <c r="D113" s="28" t="str">
        <f>'[1]26-27-28 (ноябрь)'!FN117</f>
        <v/>
      </c>
      <c r="E113" s="29" t="str">
        <f>'[1]26-27-28 (ноябрь)'!FO117</f>
        <v/>
      </c>
      <c r="F113" s="27" t="str">
        <f>'[1]26-27-28 (ноябрь)'!FP117</f>
        <v/>
      </c>
      <c r="G113" s="30" t="str">
        <f>'[1]26-27-28 (ноябрь)'!FQ117</f>
        <v/>
      </c>
      <c r="H113" s="31" t="str">
        <f>'[1]26-27-28 (ноябрь)'!FR117</f>
        <v/>
      </c>
      <c r="I113" s="32" t="str">
        <f>'[1]26-27-28 (ноябрь)'!FS117</f>
        <v/>
      </c>
      <c r="J113" s="33" t="str">
        <f>'[1]26-27-28 (ноябрь)'!FT117</f>
        <v/>
      </c>
      <c r="K113" s="34" t="str">
        <f>'[1]26-27-28 (ноябрь)'!FU117</f>
        <v/>
      </c>
      <c r="M113" s="35" t="str">
        <f>'[1]26-27-28 (ноябрь)'!FV117</f>
        <v/>
      </c>
      <c r="N113" s="36" t="str">
        <f>'[1]26-27-28 (ноябрь)'!FW117</f>
        <v/>
      </c>
    </row>
    <row r="114" spans="1:14" x14ac:dyDescent="0.25">
      <c r="A114" s="37" t="s">
        <v>13</v>
      </c>
      <c r="B114" s="38"/>
      <c r="C114" s="38"/>
      <c r="D114" s="39"/>
      <c r="E114" s="40">
        <f>SUM(E5:E113)</f>
        <v>18973693.229999997</v>
      </c>
      <c r="F114" s="41"/>
      <c r="G114" s="40">
        <f>SUM(G5:G113)</f>
        <v>7077523.7400000012</v>
      </c>
      <c r="H114" s="40">
        <f>SUM(H5:H113)</f>
        <v>26051216.97000001</v>
      </c>
      <c r="I114" s="41"/>
      <c r="J114" s="41"/>
      <c r="K114" s="41"/>
    </row>
  </sheetData>
  <autoFilter ref="A4:N114"/>
  <mergeCells count="10">
    <mergeCell ref="A114:D114"/>
    <mergeCell ref="A1:K1"/>
    <mergeCell ref="A2:A3"/>
    <mergeCell ref="B2:B3"/>
    <mergeCell ref="C2:E2"/>
    <mergeCell ref="F2:G2"/>
    <mergeCell ref="H2:H3"/>
    <mergeCell ref="I2:I3"/>
    <mergeCell ref="J2:J3"/>
    <mergeCell ref="K2:K3"/>
  </mergeCells>
  <dataValidations count="1">
    <dataValidation type="decimal" allowBlank="1" showInputMessage="1" showErrorMessage="1" sqref="F5:F113 C5:D113">
      <formula1>0</formula1>
      <formula2>10000000000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28"/>
  <sheetViews>
    <sheetView tabSelected="1" zoomScale="70" zoomScaleNormal="70" workbookViewId="0">
      <pane ySplit="2" topLeftCell="A3" activePane="bottomLeft" state="frozen"/>
      <selection activeCell="G173" sqref="G173"/>
      <selection pane="bottomLeft" activeCell="B23" sqref="B23"/>
    </sheetView>
  </sheetViews>
  <sheetFormatPr defaultRowHeight="15" x14ac:dyDescent="0.25"/>
  <cols>
    <col min="2" max="2" width="57.5703125" customWidth="1"/>
    <col min="5" max="9" width="14.5703125" customWidth="1"/>
    <col min="10" max="10" width="9.140625" customWidth="1"/>
    <col min="11" max="11" width="19.28515625" customWidth="1"/>
    <col min="12" max="12" width="19.140625" style="64" customWidth="1"/>
    <col min="13" max="13" width="15.140625" customWidth="1"/>
  </cols>
  <sheetData>
    <row r="1" spans="1:12" ht="58.5" customHeight="1" x14ac:dyDescent="0.25">
      <c r="A1" s="42" t="s">
        <v>14</v>
      </c>
      <c r="B1" s="43" t="s">
        <v>15</v>
      </c>
      <c r="C1" s="43" t="s">
        <v>16</v>
      </c>
      <c r="D1" s="44" t="s">
        <v>9</v>
      </c>
      <c r="E1" s="45" t="s">
        <v>17</v>
      </c>
      <c r="F1" s="46"/>
      <c r="G1" s="46"/>
      <c r="H1" s="45" t="s">
        <v>18</v>
      </c>
      <c r="I1" s="46"/>
      <c r="J1" s="47"/>
      <c r="K1" s="48" t="s">
        <v>19</v>
      </c>
      <c r="L1" s="49"/>
    </row>
    <row r="2" spans="1:12" ht="63.75" x14ac:dyDescent="0.25">
      <c r="A2" s="42"/>
      <c r="B2" s="50"/>
      <c r="C2" s="50"/>
      <c r="D2" s="51"/>
      <c r="E2" s="52" t="s">
        <v>20</v>
      </c>
      <c r="F2" s="52" t="s">
        <v>21</v>
      </c>
      <c r="G2" s="52" t="s">
        <v>22</v>
      </c>
      <c r="H2" s="53" t="s">
        <v>23</v>
      </c>
      <c r="I2" s="53" t="s">
        <v>24</v>
      </c>
      <c r="J2" s="53" t="s">
        <v>25</v>
      </c>
      <c r="K2" s="54"/>
      <c r="L2" s="49"/>
    </row>
    <row r="3" spans="1:12" x14ac:dyDescent="0.25">
      <c r="A3" s="55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  <c r="I3" s="56">
        <v>9</v>
      </c>
      <c r="J3" s="56">
        <v>10</v>
      </c>
      <c r="K3" s="56">
        <v>11</v>
      </c>
      <c r="L3" s="49"/>
    </row>
    <row r="4" spans="1:12" ht="15.75" x14ac:dyDescent="0.25">
      <c r="A4" s="25">
        <v>1</v>
      </c>
      <c r="B4" s="57" t="s">
        <v>27</v>
      </c>
      <c r="C4" s="58" t="s">
        <v>28</v>
      </c>
      <c r="D4" s="58">
        <v>4</v>
      </c>
      <c r="E4" s="59">
        <v>23000</v>
      </c>
      <c r="F4" s="59">
        <v>26000</v>
      </c>
      <c r="G4" s="59">
        <v>24000</v>
      </c>
      <c r="H4" s="69">
        <f>(G4+E4+F4)/3</f>
        <v>24333.333333333332</v>
      </c>
      <c r="I4" s="70">
        <f>STDEVA(E4:G4)</f>
        <v>1527.5252316519466</v>
      </c>
      <c r="J4" s="71">
        <f>I4/H4*100</f>
        <v>6.277500951994301</v>
      </c>
      <c r="K4" s="59">
        <f>H4*D4</f>
        <v>97333.333333333328</v>
      </c>
      <c r="L4" s="60"/>
    </row>
    <row r="5" spans="1:12" ht="15.75" x14ac:dyDescent="0.25">
      <c r="A5" s="25">
        <v>2</v>
      </c>
      <c r="B5" s="57" t="s">
        <v>29</v>
      </c>
      <c r="C5" s="58" t="s">
        <v>28</v>
      </c>
      <c r="D5" s="58">
        <v>1</v>
      </c>
      <c r="E5" s="59">
        <v>13400</v>
      </c>
      <c r="F5" s="59">
        <v>15000</v>
      </c>
      <c r="G5" s="59">
        <v>14000</v>
      </c>
      <c r="H5" s="69">
        <f t="shared" ref="H5:H21" si="0">(G5+E5+F5)/3</f>
        <v>14133.333333333334</v>
      </c>
      <c r="I5" s="70">
        <f t="shared" ref="I5:I21" si="1">STDEVA(E5:G5)</f>
        <v>808.29037686547611</v>
      </c>
      <c r="J5" s="71">
        <f t="shared" ref="J5:J21" si="2">I5/H5*100</f>
        <v>5.7190356853689348</v>
      </c>
      <c r="K5" s="59">
        <f t="shared" ref="K5:K21" si="3">H5*D5</f>
        <v>14133.333333333334</v>
      </c>
      <c r="L5" s="60"/>
    </row>
    <row r="6" spans="1:12" ht="15.75" x14ac:dyDescent="0.25">
      <c r="A6" s="25">
        <v>3</v>
      </c>
      <c r="B6" s="57" t="s">
        <v>30</v>
      </c>
      <c r="C6" s="58" t="s">
        <v>28</v>
      </c>
      <c r="D6" s="58">
        <v>1</v>
      </c>
      <c r="E6" s="59">
        <v>48000</v>
      </c>
      <c r="F6" s="59">
        <v>53200</v>
      </c>
      <c r="G6" s="59">
        <v>52000</v>
      </c>
      <c r="H6" s="69">
        <f t="shared" si="0"/>
        <v>51066.666666666664</v>
      </c>
      <c r="I6" s="70">
        <f t="shared" si="1"/>
        <v>2722.7437142216181</v>
      </c>
      <c r="J6" s="71">
        <f t="shared" si="2"/>
        <v>5.3317435657081296</v>
      </c>
      <c r="K6" s="59">
        <f t="shared" si="3"/>
        <v>51066.666666666664</v>
      </c>
      <c r="L6" s="60"/>
    </row>
    <row r="7" spans="1:12" ht="15.75" x14ac:dyDescent="0.25">
      <c r="A7" s="25">
        <v>4</v>
      </c>
      <c r="B7" s="57" t="s">
        <v>31</v>
      </c>
      <c r="C7" s="58" t="s">
        <v>28</v>
      </c>
      <c r="D7" s="58">
        <v>1</v>
      </c>
      <c r="E7" s="59">
        <v>34000</v>
      </c>
      <c r="F7" s="59">
        <v>39000</v>
      </c>
      <c r="G7" s="59">
        <v>35200</v>
      </c>
      <c r="H7" s="69">
        <f t="shared" si="0"/>
        <v>36066.666666666664</v>
      </c>
      <c r="I7" s="70">
        <f t="shared" si="1"/>
        <v>2610.2362600602523</v>
      </c>
      <c r="J7" s="71">
        <f t="shared" si="2"/>
        <v>7.2372539558047659</v>
      </c>
      <c r="K7" s="59">
        <f t="shared" si="3"/>
        <v>36066.666666666664</v>
      </c>
      <c r="L7" s="60"/>
    </row>
    <row r="8" spans="1:12" ht="15.75" x14ac:dyDescent="0.25">
      <c r="A8" s="25">
        <v>5</v>
      </c>
      <c r="B8" s="57" t="s">
        <v>32</v>
      </c>
      <c r="C8" s="58" t="s">
        <v>28</v>
      </c>
      <c r="D8" s="58">
        <v>1</v>
      </c>
      <c r="E8" s="59">
        <v>29000</v>
      </c>
      <c r="F8" s="59">
        <v>32000</v>
      </c>
      <c r="G8" s="59">
        <v>30000</v>
      </c>
      <c r="H8" s="69">
        <f t="shared" si="0"/>
        <v>30333.333333333332</v>
      </c>
      <c r="I8" s="70">
        <f t="shared" si="1"/>
        <v>1527.5252316519466</v>
      </c>
      <c r="J8" s="71">
        <f t="shared" si="2"/>
        <v>5.0357974669844392</v>
      </c>
      <c r="K8" s="59">
        <f t="shared" si="3"/>
        <v>30333.333333333332</v>
      </c>
      <c r="L8" s="60"/>
    </row>
    <row r="9" spans="1:12" ht="15.75" x14ac:dyDescent="0.25">
      <c r="A9" s="25">
        <v>6</v>
      </c>
      <c r="B9" s="57" t="s">
        <v>33</v>
      </c>
      <c r="C9" s="58" t="s">
        <v>28</v>
      </c>
      <c r="D9" s="58">
        <v>10</v>
      </c>
      <c r="E9" s="59">
        <v>1200</v>
      </c>
      <c r="F9" s="59">
        <v>1119</v>
      </c>
      <c r="G9" s="59">
        <v>1350</v>
      </c>
      <c r="H9" s="69">
        <f t="shared" si="0"/>
        <v>1223</v>
      </c>
      <c r="I9" s="70">
        <f t="shared" si="1"/>
        <v>117.20494870098275</v>
      </c>
      <c r="J9" s="71">
        <f t="shared" si="2"/>
        <v>9.5833972772676006</v>
      </c>
      <c r="K9" s="59">
        <f t="shared" si="3"/>
        <v>12230</v>
      </c>
      <c r="L9" s="60"/>
    </row>
    <row r="10" spans="1:12" ht="15.75" x14ac:dyDescent="0.25">
      <c r="A10" s="25">
        <v>7</v>
      </c>
      <c r="B10" s="57" t="s">
        <v>34</v>
      </c>
      <c r="C10" s="58" t="s">
        <v>28</v>
      </c>
      <c r="D10" s="58">
        <v>1</v>
      </c>
      <c r="E10" s="59">
        <v>16000</v>
      </c>
      <c r="F10" s="59">
        <v>14190</v>
      </c>
      <c r="G10" s="59">
        <v>12390</v>
      </c>
      <c r="H10" s="69">
        <f t="shared" si="0"/>
        <v>14193.333333333334</v>
      </c>
      <c r="I10" s="70">
        <f t="shared" si="1"/>
        <v>1805.0023084011038</v>
      </c>
      <c r="J10" s="71">
        <f t="shared" si="2"/>
        <v>12.717254403953291</v>
      </c>
      <c r="K10" s="59">
        <f t="shared" si="3"/>
        <v>14193.333333333334</v>
      </c>
      <c r="L10" s="60"/>
    </row>
    <row r="11" spans="1:12" ht="15.75" x14ac:dyDescent="0.25">
      <c r="A11" s="25">
        <v>8</v>
      </c>
      <c r="B11" s="57" t="s">
        <v>35</v>
      </c>
      <c r="C11" s="58" t="s">
        <v>28</v>
      </c>
      <c r="D11" s="58">
        <v>5</v>
      </c>
      <c r="E11" s="59">
        <v>7038</v>
      </c>
      <c r="F11" s="59">
        <v>7500</v>
      </c>
      <c r="G11" s="59">
        <v>7460</v>
      </c>
      <c r="H11" s="69">
        <f t="shared" si="0"/>
        <v>7332.666666666667</v>
      </c>
      <c r="I11" s="70">
        <f t="shared" si="1"/>
        <v>255.97135256378462</v>
      </c>
      <c r="J11" s="71">
        <f t="shared" si="2"/>
        <v>3.4908357927600409</v>
      </c>
      <c r="K11" s="59">
        <f t="shared" si="3"/>
        <v>36663.333333333336</v>
      </c>
      <c r="L11" s="60"/>
    </row>
    <row r="12" spans="1:12" ht="15.75" x14ac:dyDescent="0.25">
      <c r="A12" s="25">
        <v>9</v>
      </c>
      <c r="B12" s="57" t="s">
        <v>36</v>
      </c>
      <c r="C12" s="58" t="s">
        <v>28</v>
      </c>
      <c r="D12" s="58">
        <v>2</v>
      </c>
      <c r="E12" s="59">
        <v>2448</v>
      </c>
      <c r="F12" s="59">
        <v>2600</v>
      </c>
      <c r="G12" s="59">
        <v>2600</v>
      </c>
      <c r="H12" s="69">
        <f t="shared" si="0"/>
        <v>2549.3333333333335</v>
      </c>
      <c r="I12" s="70">
        <f t="shared" si="1"/>
        <v>87.757240916823108</v>
      </c>
      <c r="J12" s="71">
        <f t="shared" si="2"/>
        <v>3.4423603916117846</v>
      </c>
      <c r="K12" s="59">
        <f t="shared" si="3"/>
        <v>5098.666666666667</v>
      </c>
      <c r="L12" s="60"/>
    </row>
    <row r="13" spans="1:12" ht="15.75" x14ac:dyDescent="0.25">
      <c r="A13" s="25">
        <v>10</v>
      </c>
      <c r="B13" s="57" t="s">
        <v>37</v>
      </c>
      <c r="C13" s="58" t="s">
        <v>28</v>
      </c>
      <c r="D13" s="58">
        <v>10</v>
      </c>
      <c r="E13" s="59">
        <v>6750</v>
      </c>
      <c r="F13" s="59">
        <v>7200</v>
      </c>
      <c r="G13" s="59">
        <v>7155</v>
      </c>
      <c r="H13" s="69">
        <f t="shared" si="0"/>
        <v>7035</v>
      </c>
      <c r="I13" s="70">
        <f t="shared" si="1"/>
        <v>247.84067462787459</v>
      </c>
      <c r="J13" s="71">
        <f t="shared" si="2"/>
        <v>3.522966234937805</v>
      </c>
      <c r="K13" s="59">
        <f t="shared" si="3"/>
        <v>70350</v>
      </c>
      <c r="L13" s="60"/>
    </row>
    <row r="14" spans="1:12" ht="15.75" x14ac:dyDescent="0.25">
      <c r="A14" s="25">
        <v>11</v>
      </c>
      <c r="B14" s="57" t="s">
        <v>38</v>
      </c>
      <c r="C14" s="58" t="s">
        <v>28</v>
      </c>
      <c r="D14" s="58">
        <v>10</v>
      </c>
      <c r="E14" s="59">
        <v>7254</v>
      </c>
      <c r="F14" s="59">
        <v>7700</v>
      </c>
      <c r="G14" s="59">
        <v>7690</v>
      </c>
      <c r="H14" s="69">
        <f t="shared" si="0"/>
        <v>7548</v>
      </c>
      <c r="I14" s="70">
        <f t="shared" si="1"/>
        <v>254.66055839096873</v>
      </c>
      <c r="J14" s="71">
        <f t="shared" si="2"/>
        <v>3.3738812717404443</v>
      </c>
      <c r="K14" s="59">
        <f t="shared" si="3"/>
        <v>75480</v>
      </c>
      <c r="L14" s="60"/>
    </row>
    <row r="15" spans="1:12" ht="15.75" x14ac:dyDescent="0.25">
      <c r="A15" s="25">
        <v>12</v>
      </c>
      <c r="B15" s="57" t="s">
        <v>39</v>
      </c>
      <c r="C15" s="58" t="s">
        <v>28</v>
      </c>
      <c r="D15" s="58">
        <v>10</v>
      </c>
      <c r="E15" s="59">
        <v>4959</v>
      </c>
      <c r="F15" s="59">
        <v>5300</v>
      </c>
      <c r="G15" s="59">
        <v>5257</v>
      </c>
      <c r="H15" s="69">
        <f t="shared" si="0"/>
        <v>5172</v>
      </c>
      <c r="I15" s="70">
        <f t="shared" si="1"/>
        <v>185.71214284478009</v>
      </c>
      <c r="J15" s="71">
        <f t="shared" si="2"/>
        <v>3.5907220194273024</v>
      </c>
      <c r="K15" s="59">
        <f t="shared" si="3"/>
        <v>51720</v>
      </c>
      <c r="L15" s="60"/>
    </row>
    <row r="16" spans="1:12" ht="15.75" x14ac:dyDescent="0.25">
      <c r="A16" s="25">
        <v>13</v>
      </c>
      <c r="B16" s="57" t="s">
        <v>40</v>
      </c>
      <c r="C16" s="58" t="s">
        <v>28</v>
      </c>
      <c r="D16" s="58">
        <v>2</v>
      </c>
      <c r="E16" s="59">
        <v>62447</v>
      </c>
      <c r="F16" s="59">
        <v>53900</v>
      </c>
      <c r="G16" s="59">
        <v>61200</v>
      </c>
      <c r="H16" s="69">
        <f t="shared" si="0"/>
        <v>59182.333333333336</v>
      </c>
      <c r="I16" s="70">
        <f t="shared" si="1"/>
        <v>4616.9293186417026</v>
      </c>
      <c r="J16" s="71">
        <f t="shared" si="2"/>
        <v>7.8011951516641265</v>
      </c>
      <c r="K16" s="59">
        <f t="shared" si="3"/>
        <v>118364.66666666667</v>
      </c>
      <c r="L16" s="60"/>
    </row>
    <row r="17" spans="1:14" ht="15.75" x14ac:dyDescent="0.25">
      <c r="A17" s="25">
        <v>14</v>
      </c>
      <c r="B17" s="57" t="s">
        <v>41</v>
      </c>
      <c r="C17" s="58" t="s">
        <v>28</v>
      </c>
      <c r="D17" s="58">
        <v>2</v>
      </c>
      <c r="E17" s="59">
        <v>5400</v>
      </c>
      <c r="F17" s="59">
        <v>5400</v>
      </c>
      <c r="G17" s="59">
        <v>5400</v>
      </c>
      <c r="H17" s="69">
        <f t="shared" si="0"/>
        <v>5400</v>
      </c>
      <c r="I17" s="70">
        <f t="shared" si="1"/>
        <v>0</v>
      </c>
      <c r="J17" s="71">
        <f t="shared" si="2"/>
        <v>0</v>
      </c>
      <c r="K17" s="59">
        <f t="shared" si="3"/>
        <v>10800</v>
      </c>
      <c r="L17" s="60"/>
    </row>
    <row r="18" spans="1:14" ht="15.75" x14ac:dyDescent="0.25">
      <c r="A18" s="25">
        <v>15</v>
      </c>
      <c r="B18" s="57" t="s">
        <v>42</v>
      </c>
      <c r="C18" s="58" t="s">
        <v>28</v>
      </c>
      <c r="D18" s="58">
        <v>20</v>
      </c>
      <c r="E18" s="59">
        <v>25000</v>
      </c>
      <c r="F18" s="59">
        <v>26250</v>
      </c>
      <c r="G18" s="59">
        <v>31860</v>
      </c>
      <c r="H18" s="69">
        <f t="shared" si="0"/>
        <v>27703.333333333332</v>
      </c>
      <c r="I18" s="70">
        <f t="shared" si="1"/>
        <v>3653.632895260997</v>
      </c>
      <c r="J18" s="71">
        <f t="shared" si="2"/>
        <v>13.18842339764528</v>
      </c>
      <c r="K18" s="59">
        <f t="shared" si="3"/>
        <v>554066.66666666663</v>
      </c>
      <c r="L18" s="60"/>
    </row>
    <row r="19" spans="1:14" ht="15.75" x14ac:dyDescent="0.25">
      <c r="A19" s="25">
        <v>16</v>
      </c>
      <c r="B19" s="57" t="s">
        <v>43</v>
      </c>
      <c r="C19" s="58" t="s">
        <v>28</v>
      </c>
      <c r="D19" s="58">
        <v>10</v>
      </c>
      <c r="E19" s="59">
        <v>55500</v>
      </c>
      <c r="F19" s="59">
        <v>58275</v>
      </c>
      <c r="G19" s="59">
        <v>71280</v>
      </c>
      <c r="H19" s="69">
        <f t="shared" si="0"/>
        <v>61685</v>
      </c>
      <c r="I19" s="70">
        <f t="shared" si="1"/>
        <v>8424.5578518994098</v>
      </c>
      <c r="J19" s="71">
        <f t="shared" si="2"/>
        <v>13.657384861634773</v>
      </c>
      <c r="K19" s="59">
        <f t="shared" si="3"/>
        <v>616850</v>
      </c>
      <c r="L19" s="60"/>
    </row>
    <row r="20" spans="1:14" ht="15.75" x14ac:dyDescent="0.25">
      <c r="A20" s="25">
        <v>17</v>
      </c>
      <c r="B20" s="57" t="s">
        <v>44</v>
      </c>
      <c r="C20" s="58" t="s">
        <v>28</v>
      </c>
      <c r="D20" s="58">
        <v>8</v>
      </c>
      <c r="E20" s="59">
        <v>4865</v>
      </c>
      <c r="F20" s="59">
        <v>5500</v>
      </c>
      <c r="G20" s="59">
        <v>5551</v>
      </c>
      <c r="H20" s="69">
        <f t="shared" si="0"/>
        <v>5305.333333333333</v>
      </c>
      <c r="I20" s="70">
        <f t="shared" si="1"/>
        <v>382.19148778241163</v>
      </c>
      <c r="J20" s="71">
        <f t="shared" si="2"/>
        <v>7.2039109282937606</v>
      </c>
      <c r="K20" s="59">
        <f t="shared" si="3"/>
        <v>42442.666666666664</v>
      </c>
      <c r="L20" s="60"/>
    </row>
    <row r="21" spans="1:14" ht="15.75" x14ac:dyDescent="0.25">
      <c r="A21" s="25">
        <v>18</v>
      </c>
      <c r="B21" s="57" t="s">
        <v>45</v>
      </c>
      <c r="C21" s="58" t="s">
        <v>28</v>
      </c>
      <c r="D21" s="58">
        <v>10</v>
      </c>
      <c r="E21" s="59">
        <v>4669</v>
      </c>
      <c r="F21" s="59">
        <v>4900</v>
      </c>
      <c r="G21" s="59">
        <v>4835</v>
      </c>
      <c r="H21" s="69">
        <f t="shared" si="0"/>
        <v>4801.333333333333</v>
      </c>
      <c r="I21" s="70">
        <f t="shared" si="1"/>
        <v>119.12318554057111</v>
      </c>
      <c r="J21" s="71">
        <f t="shared" si="2"/>
        <v>2.4810438532471073</v>
      </c>
      <c r="K21" s="59">
        <f t="shared" si="3"/>
        <v>48013.333333333328</v>
      </c>
      <c r="L21" s="60"/>
    </row>
    <row r="22" spans="1:14" ht="15.75" x14ac:dyDescent="0.25">
      <c r="A22" s="25" t="str">
        <f t="shared" ref="A22" si="4">IF(B22="","",A21+1)</f>
        <v/>
      </c>
      <c r="B22" s="57" t="str">
        <f>'[1]26-27-28 (ноябрь)'!GA27</f>
        <v/>
      </c>
      <c r="C22" s="58" t="str">
        <f>'[1]26-27-28 (ноябрь)'!GB27</f>
        <v/>
      </c>
      <c r="D22" s="58" t="str">
        <f>'[1]26-27-28 (ноябрь)'!GC27</f>
        <v/>
      </c>
      <c r="E22" s="59" t="str">
        <f>'[1]26-27-28 (ноябрь)'!GD27</f>
        <v/>
      </c>
      <c r="F22" s="59" t="str">
        <f>'[1]26-27-28 (ноябрь)'!GE27</f>
        <v/>
      </c>
      <c r="G22" s="59" t="str">
        <f>'[1]26-27-28 (ноябрь)'!GF27</f>
        <v/>
      </c>
      <c r="H22" s="59" t="str">
        <f>'[1]26-27-28 (ноябрь)'!GG27</f>
        <v/>
      </c>
      <c r="I22" s="59" t="str">
        <f>'[1]26-27-28 (ноябрь)'!GH27</f>
        <v/>
      </c>
      <c r="J22" s="59" t="str">
        <f>'[1]26-27-28 (ноябрь)'!GI27</f>
        <v/>
      </c>
      <c r="K22" s="59" t="str">
        <f>'[1]26-27-28 (ноябрь)'!GJ27</f>
        <v/>
      </c>
      <c r="L22" s="61"/>
    </row>
    <row r="23" spans="1:14" ht="51" customHeight="1" x14ac:dyDescent="0.25">
      <c r="A23" s="65"/>
      <c r="B23" s="66" t="s">
        <v>26</v>
      </c>
      <c r="C23" s="66"/>
      <c r="D23" s="67"/>
      <c r="E23" s="68"/>
      <c r="F23" s="68"/>
      <c r="G23" s="68"/>
      <c r="H23" s="68"/>
      <c r="I23" s="68"/>
      <c r="J23" s="68"/>
      <c r="K23" s="68">
        <f>SUM(K4:K22)</f>
        <v>1885206</v>
      </c>
      <c r="L23" s="63"/>
    </row>
    <row r="28" spans="1:14" s="64" customFormat="1" x14ac:dyDescent="0.25">
      <c r="A28"/>
      <c r="B28"/>
      <c r="C28"/>
      <c r="D28"/>
      <c r="E28"/>
      <c r="F28"/>
      <c r="G28"/>
      <c r="H28"/>
      <c r="I28"/>
      <c r="J28"/>
      <c r="K28" s="62"/>
      <c r="M28"/>
      <c r="N28"/>
    </row>
  </sheetData>
  <autoFilter ref="A2:AD23"/>
  <mergeCells count="7">
    <mergeCell ref="H1:J1"/>
    <mergeCell ref="K1:K2"/>
    <mergeCell ref="A1:A2"/>
    <mergeCell ref="B1:B2"/>
    <mergeCell ref="C1:C2"/>
    <mergeCell ref="D1:D2"/>
    <mergeCell ref="E1:G1"/>
  </mergeCells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ф2027</vt:lpstr>
      <vt:lpstr>НМЦК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 Родион Владимирович</dc:creator>
  <cp:lastModifiedBy>Свиридов Родион Владимирович</cp:lastModifiedBy>
  <dcterms:created xsi:type="dcterms:W3CDTF">2025-12-02T07:53:49Z</dcterms:created>
  <dcterms:modified xsi:type="dcterms:W3CDTF">2025-12-02T07:56:32Z</dcterms:modified>
</cp:coreProperties>
</file>